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HFILESERVER\Shared\Procurement\PTI\Equipment tender\5 JULY\"/>
    </mc:Choice>
  </mc:AlternateContent>
  <bookViews>
    <workbookView xWindow="0" yWindow="0" windowWidth="24000" windowHeight="10320" activeTab="1"/>
  </bookViews>
  <sheets>
    <sheet name="1. Test Lanes Prices" sheetId="1" r:id="rId1"/>
    <sheet name="2. Price by St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  <c r="G31" i="2"/>
  <c r="H31" i="2"/>
  <c r="H34" i="2" s="1"/>
  <c r="J31" i="2"/>
  <c r="L31" i="2"/>
  <c r="L34" i="2" s="1"/>
  <c r="M31" i="2"/>
  <c r="N31" i="2"/>
  <c r="O31" i="2"/>
  <c r="P31" i="2"/>
  <c r="P34" i="2" s="1"/>
  <c r="Q31" i="2"/>
  <c r="R31" i="2"/>
  <c r="S31" i="2"/>
  <c r="T31" i="2"/>
  <c r="V31" i="2"/>
  <c r="X31" i="2"/>
  <c r="X34" i="2" s="1"/>
  <c r="Y31" i="2"/>
  <c r="Z31" i="2"/>
  <c r="AA31" i="2"/>
  <c r="AA34" i="2" s="1"/>
  <c r="F32" i="2"/>
  <c r="G32" i="2"/>
  <c r="H32" i="2"/>
  <c r="I32" i="2"/>
  <c r="J32" i="2"/>
  <c r="K32" i="2"/>
  <c r="L32" i="2"/>
  <c r="M32" i="2"/>
  <c r="M34" i="2" s="1"/>
  <c r="N32" i="2"/>
  <c r="O32" i="2"/>
  <c r="P32" i="2"/>
  <c r="Q32" i="2"/>
  <c r="Q34" i="2" s="1"/>
  <c r="R32" i="2"/>
  <c r="S32" i="2"/>
  <c r="T32" i="2"/>
  <c r="V32" i="2"/>
  <c r="X32" i="2"/>
  <c r="Y32" i="2"/>
  <c r="Y34" i="2" s="1"/>
  <c r="Z32" i="2"/>
  <c r="AA32" i="2"/>
  <c r="E33" i="2"/>
  <c r="F33" i="2"/>
  <c r="F34" i="2" s="1"/>
  <c r="G33" i="2"/>
  <c r="H33" i="2"/>
  <c r="I33" i="2"/>
  <c r="J33" i="2"/>
  <c r="J34" i="2" s="1"/>
  <c r="K33" i="2"/>
  <c r="L33" i="2"/>
  <c r="M33" i="2"/>
  <c r="N33" i="2"/>
  <c r="N34" i="2" s="1"/>
  <c r="O33" i="2"/>
  <c r="P33" i="2"/>
  <c r="Q33" i="2"/>
  <c r="R33" i="2"/>
  <c r="R34" i="2" s="1"/>
  <c r="S33" i="2"/>
  <c r="T33" i="2"/>
  <c r="U33" i="2"/>
  <c r="V33" i="2"/>
  <c r="W33" i="2"/>
  <c r="X33" i="2"/>
  <c r="Y33" i="2"/>
  <c r="Z33" i="2"/>
  <c r="Z34" i="2" s="1"/>
  <c r="AA33" i="2"/>
  <c r="G34" i="2"/>
  <c r="O34" i="2"/>
  <c r="S34" i="2"/>
  <c r="D33" i="2"/>
  <c r="D32" i="2"/>
  <c r="D31" i="2"/>
  <c r="D34" i="2" s="1"/>
  <c r="D29" i="2"/>
  <c r="D28" i="2"/>
  <c r="D27" i="2"/>
  <c r="D26" i="2"/>
  <c r="D25" i="2"/>
  <c r="D24" i="2"/>
  <c r="D23" i="2"/>
  <c r="D22" i="2"/>
  <c r="D21" i="2"/>
  <c r="D18" i="2"/>
  <c r="D17" i="2"/>
  <c r="D16" i="2"/>
  <c r="D15" i="2"/>
  <c r="D14" i="2"/>
  <c r="D13" i="2"/>
  <c r="D12" i="2"/>
  <c r="D19" i="2" s="1"/>
  <c r="D10" i="2"/>
  <c r="D9" i="2"/>
  <c r="D8" i="2"/>
  <c r="D7" i="2"/>
  <c r="D6" i="2"/>
  <c r="D5" i="2"/>
  <c r="D4" i="2"/>
  <c r="D3" i="2"/>
  <c r="C33" i="2"/>
  <c r="C32" i="2"/>
  <c r="C31" i="2"/>
  <c r="C34" i="2" s="1"/>
  <c r="B34" i="2"/>
  <c r="B33" i="2"/>
  <c r="B32" i="2"/>
  <c r="B31" i="2"/>
  <c r="B1" i="2"/>
  <c r="C1" i="2"/>
  <c r="F1" i="2"/>
  <c r="R1" i="2"/>
  <c r="X1" i="2"/>
  <c r="Z1" i="2"/>
  <c r="V34" i="2" l="1"/>
  <c r="T34" i="2"/>
  <c r="C17" i="1"/>
  <c r="B48" i="1"/>
  <c r="D30" i="1"/>
  <c r="E30" i="1"/>
  <c r="B38" i="1"/>
  <c r="Y27" i="2" s="1"/>
  <c r="Y6" i="2" l="1"/>
  <c r="Y14" i="2"/>
  <c r="Y3" i="2"/>
  <c r="Y7" i="2"/>
  <c r="Y17" i="2"/>
  <c r="Y21" i="2"/>
  <c r="Y25" i="2"/>
  <c r="Y13" i="2"/>
  <c r="Y24" i="2"/>
  <c r="Y4" i="2"/>
  <c r="Y8" i="2"/>
  <c r="Y16" i="2"/>
  <c r="Y22" i="2"/>
  <c r="Y26" i="2"/>
  <c r="Y5" i="2"/>
  <c r="Y12" i="2"/>
  <c r="Y15" i="2"/>
  <c r="Y23" i="2"/>
  <c r="F10" i="2"/>
  <c r="K23" i="1" l="1"/>
  <c r="J23" i="1"/>
  <c r="I23" i="1"/>
  <c r="E23" i="1"/>
  <c r="D23" i="1"/>
  <c r="K12" i="1"/>
  <c r="J12" i="1"/>
  <c r="I12" i="1"/>
  <c r="E12" i="1"/>
  <c r="D12" i="1"/>
  <c r="K7" i="1"/>
  <c r="J7" i="1"/>
  <c r="I7" i="1"/>
  <c r="E7" i="1"/>
  <c r="D7" i="1"/>
  <c r="K22" i="1"/>
  <c r="J22" i="1"/>
  <c r="I22" i="1"/>
  <c r="E22" i="1"/>
  <c r="D22" i="1"/>
  <c r="K11" i="1"/>
  <c r="J11" i="1"/>
  <c r="I11" i="1"/>
  <c r="E11" i="1"/>
  <c r="D11" i="1"/>
  <c r="K6" i="1"/>
  <c r="J6" i="1"/>
  <c r="I6" i="1"/>
  <c r="E6" i="1"/>
  <c r="D6" i="1"/>
  <c r="AA9" i="2" l="1"/>
  <c r="E9" i="2" s="1"/>
  <c r="Z29" i="2" l="1"/>
  <c r="X29" i="2"/>
  <c r="V29" i="2"/>
  <c r="T29" i="2"/>
  <c r="R29" i="2"/>
  <c r="J29" i="2"/>
  <c r="H29" i="2"/>
  <c r="F29" i="2"/>
  <c r="Z19" i="2"/>
  <c r="X19" i="2"/>
  <c r="V19" i="2"/>
  <c r="T19" i="2"/>
  <c r="R19" i="2"/>
  <c r="J19" i="2"/>
  <c r="H19" i="2"/>
  <c r="F19" i="2"/>
  <c r="Z10" i="2"/>
  <c r="X10" i="2"/>
  <c r="V10" i="2"/>
  <c r="T10" i="2"/>
  <c r="R10" i="2"/>
  <c r="J10" i="2"/>
  <c r="H10" i="2"/>
  <c r="H1" i="2" s="1"/>
  <c r="C29" i="2"/>
  <c r="B29" i="2"/>
  <c r="C19" i="2"/>
  <c r="B19" i="2"/>
  <c r="C10" i="2"/>
  <c r="B10" i="2"/>
  <c r="V1" i="2" l="1"/>
  <c r="T1" i="2"/>
  <c r="J1" i="2"/>
  <c r="K16" i="1"/>
  <c r="J16" i="1"/>
  <c r="I16" i="1"/>
  <c r="E15" i="1"/>
  <c r="D15" i="1"/>
  <c r="E26" i="1" l="1"/>
  <c r="AA28" i="2" l="1"/>
  <c r="E28" i="2" s="1"/>
  <c r="AA18" i="2"/>
  <c r="E18" i="2" s="1"/>
  <c r="K33" i="1"/>
  <c r="J33" i="1"/>
  <c r="I33" i="1"/>
  <c r="E33" i="1"/>
  <c r="D33" i="1"/>
  <c r="K32" i="1"/>
  <c r="J32" i="1"/>
  <c r="I32" i="1"/>
  <c r="E32" i="1"/>
  <c r="D32" i="1"/>
  <c r="K31" i="1"/>
  <c r="J31" i="1"/>
  <c r="I31" i="1"/>
  <c r="E31" i="1"/>
  <c r="D31" i="1"/>
  <c r="K30" i="1"/>
  <c r="J30" i="1"/>
  <c r="I30" i="1"/>
  <c r="K29" i="1"/>
  <c r="J29" i="1"/>
  <c r="I29" i="1"/>
  <c r="K28" i="1"/>
  <c r="J28" i="1"/>
  <c r="I28" i="1"/>
  <c r="E28" i="1"/>
  <c r="D28" i="1"/>
  <c r="K27" i="1"/>
  <c r="J27" i="1"/>
  <c r="I27" i="1"/>
  <c r="D27" i="1"/>
  <c r="K25" i="1"/>
  <c r="J25" i="1"/>
  <c r="I25" i="1"/>
  <c r="D24" i="1"/>
  <c r="K21" i="1"/>
  <c r="J20" i="1"/>
  <c r="I19" i="1"/>
  <c r="E18" i="1"/>
  <c r="D18" i="1"/>
  <c r="C4" i="1"/>
  <c r="K14" i="1"/>
  <c r="J14" i="1"/>
  <c r="I14" i="1"/>
  <c r="E13" i="1"/>
  <c r="D13" i="1"/>
  <c r="K10" i="1"/>
  <c r="J10" i="1"/>
  <c r="I10" i="1"/>
  <c r="E10" i="1"/>
  <c r="D10" i="1"/>
  <c r="K9" i="1"/>
  <c r="J9" i="1"/>
  <c r="I9" i="1"/>
  <c r="E9" i="1"/>
  <c r="D9" i="1"/>
  <c r="K8" i="1"/>
  <c r="J8" i="1"/>
  <c r="I8" i="1"/>
  <c r="E8" i="1"/>
  <c r="D8" i="1"/>
  <c r="G23" i="2" l="1"/>
  <c r="G15" i="2"/>
  <c r="G21" i="2"/>
  <c r="G27" i="2"/>
  <c r="G8" i="2"/>
  <c r="G14" i="2"/>
  <c r="G13" i="2"/>
  <c r="G12" i="2"/>
  <c r="G16" i="2"/>
  <c r="G5" i="2"/>
  <c r="G3" i="2"/>
  <c r="G17" i="2"/>
  <c r="G26" i="2"/>
  <c r="G4" i="2"/>
  <c r="G25" i="2"/>
  <c r="G7" i="2"/>
  <c r="G24" i="2"/>
  <c r="G6" i="2"/>
  <c r="G22" i="2"/>
  <c r="I4" i="1"/>
  <c r="S22" i="2" s="1"/>
  <c r="J4" i="1"/>
  <c r="U23" i="2" s="1"/>
  <c r="G4" i="1"/>
  <c r="K4" i="1"/>
  <c r="W15" i="2" s="1"/>
  <c r="E4" i="1"/>
  <c r="K17" i="2" s="1"/>
  <c r="F4" i="1"/>
  <c r="D4" i="1"/>
  <c r="I5" i="2" s="1"/>
  <c r="H4" i="1"/>
  <c r="U22" i="2"/>
  <c r="U12" i="2"/>
  <c r="U6" i="2"/>
  <c r="U16" i="2"/>
  <c r="U21" i="2" l="1"/>
  <c r="U15" i="2"/>
  <c r="U32" i="2" s="1"/>
  <c r="U3" i="2"/>
  <c r="S6" i="2"/>
  <c r="K26" i="2"/>
  <c r="I4" i="2"/>
  <c r="K6" i="2"/>
  <c r="S16" i="2"/>
  <c r="K4" i="2"/>
  <c r="I27" i="2"/>
  <c r="K13" i="2"/>
  <c r="K7" i="2"/>
  <c r="I26" i="2"/>
  <c r="E26" i="2" s="1"/>
  <c r="S21" i="2"/>
  <c r="S15" i="2"/>
  <c r="I14" i="2"/>
  <c r="K14" i="2"/>
  <c r="K27" i="2"/>
  <c r="K8" i="2"/>
  <c r="K5" i="2"/>
  <c r="E5" i="2" s="1"/>
  <c r="S12" i="2"/>
  <c r="I24" i="2"/>
  <c r="K24" i="2"/>
  <c r="I15" i="2"/>
  <c r="K15" i="2"/>
  <c r="I12" i="2"/>
  <c r="K12" i="2"/>
  <c r="S23" i="2"/>
  <c r="S3" i="2"/>
  <c r="I13" i="2"/>
  <c r="K3" i="2"/>
  <c r="I21" i="2"/>
  <c r="I25" i="2"/>
  <c r="K25" i="2"/>
  <c r="I17" i="2"/>
  <c r="E17" i="2" s="1"/>
  <c r="I3" i="2"/>
  <c r="I31" i="2" s="1"/>
  <c r="I34" i="2" s="1"/>
  <c r="I6" i="2"/>
  <c r="I8" i="2"/>
  <c r="E8" i="2" s="1"/>
  <c r="I7" i="2"/>
  <c r="E7" i="2" s="1"/>
  <c r="W12" i="2"/>
  <c r="W16" i="2"/>
  <c r="W22" i="2"/>
  <c r="E22" i="2" s="1"/>
  <c r="W6" i="2"/>
  <c r="W3" i="2"/>
  <c r="W21" i="2"/>
  <c r="W23" i="2"/>
  <c r="W32" i="2" l="1"/>
  <c r="W31" i="2"/>
  <c r="W34" i="2"/>
  <c r="U31" i="2"/>
  <c r="U34" i="2"/>
  <c r="K31" i="2"/>
  <c r="K34" i="2" s="1"/>
  <c r="E13" i="2"/>
  <c r="E27" i="2"/>
  <c r="E25" i="2"/>
  <c r="E24" i="2"/>
  <c r="E16" i="2"/>
  <c r="E3" i="2"/>
  <c r="E14" i="2"/>
  <c r="E4" i="2"/>
  <c r="E6" i="2"/>
  <c r="E15" i="2"/>
  <c r="E12" i="2"/>
  <c r="E23" i="2"/>
  <c r="E21" i="2"/>
  <c r="E32" i="2" l="1"/>
  <c r="E31" i="2"/>
  <c r="E34" i="2" s="1"/>
  <c r="E10" i="2"/>
  <c r="E19" i="2"/>
  <c r="E29" i="2"/>
  <c r="E1" i="2" l="1"/>
</calcChain>
</file>

<file path=xl/sharedStrings.xml><?xml version="1.0" encoding="utf-8"?>
<sst xmlns="http://schemas.openxmlformats.org/spreadsheetml/2006/main" count="290" uniqueCount="99">
  <si>
    <t>Head light tester rail mounted</t>
  </si>
  <si>
    <t>Petrol exhaust gas analyser</t>
  </si>
  <si>
    <t>Diesel exhaust gas analyser with oil temperature measuring device</t>
  </si>
  <si>
    <t>Hydraulic / pneumatic lifting jack</t>
  </si>
  <si>
    <t>Wheel protector depth meter</t>
  </si>
  <si>
    <t>Wheel supporting wedges</t>
  </si>
  <si>
    <t>Low voltage inspection light</t>
  </si>
  <si>
    <t>Crowbar</t>
  </si>
  <si>
    <t>Measuring tape</t>
  </si>
  <si>
    <t>Manometer</t>
  </si>
  <si>
    <t>Decelerometer</t>
  </si>
  <si>
    <t>LV Side slip tester</t>
  </si>
  <si>
    <t>HV Roller brake tester with scale</t>
  </si>
  <si>
    <t>HV Side slip tester</t>
  </si>
  <si>
    <t>LV Roller brake tester with scale</t>
  </si>
  <si>
    <t>HV Play detector</t>
  </si>
  <si>
    <t>LV Play detector</t>
  </si>
  <si>
    <t>LOT N1</t>
  </si>
  <si>
    <t>Motorbike</t>
  </si>
  <si>
    <t>Universal</t>
  </si>
  <si>
    <t>LV Lift</t>
  </si>
  <si>
    <t>LV Pit</t>
  </si>
  <si>
    <t>Universal Mobile Unit</t>
  </si>
  <si>
    <t>HV Roller brake tester with scale and extrapolation</t>
  </si>
  <si>
    <t>HV Roller brake tester with scale,extrapolation and lift</t>
  </si>
  <si>
    <t xml:space="preserve">HV </t>
  </si>
  <si>
    <t>HV + Extr.</t>
  </si>
  <si>
    <t>HV + Extr.+Lift</t>
  </si>
  <si>
    <t>Universal + Extr.</t>
  </si>
  <si>
    <t>Universal + Extr. + Lift</t>
  </si>
  <si>
    <t>Tibilisi</t>
  </si>
  <si>
    <t>Kobuleti</t>
  </si>
  <si>
    <t>Lanchkkhuti</t>
  </si>
  <si>
    <t>Kareli</t>
  </si>
  <si>
    <t>Sachkhere</t>
  </si>
  <si>
    <t>Tsalka</t>
  </si>
  <si>
    <t>Adjara</t>
  </si>
  <si>
    <t>Total</t>
  </si>
  <si>
    <t>TOTAL</t>
  </si>
  <si>
    <t>LOT N2</t>
  </si>
  <si>
    <t>LOT N3</t>
  </si>
  <si>
    <t>Ozurgeti</t>
  </si>
  <si>
    <t>Khobi</t>
  </si>
  <si>
    <t>Akhalkalaki</t>
  </si>
  <si>
    <t>Dusheti</t>
  </si>
  <si>
    <t>Ambrolauri</t>
  </si>
  <si>
    <t>Mobile unit</t>
  </si>
  <si>
    <t>Samtskhe-Javakheti</t>
  </si>
  <si>
    <t>TOTAL PRICES</t>
  </si>
  <si>
    <t>Poti</t>
  </si>
  <si>
    <t>Samtredia</t>
  </si>
  <si>
    <t>Borjomi</t>
  </si>
  <si>
    <t>Kaspi</t>
  </si>
  <si>
    <t>Dedoplistskaro</t>
  </si>
  <si>
    <t>Kvareli</t>
  </si>
  <si>
    <t>Fill the orange cells with the unit prices of the Test Equipment (DDP in Georgia/Tbilisi)</t>
  </si>
  <si>
    <t>Fill the orange cells with the cost of transport to location, commisioning and training of the different test lanes.</t>
  </si>
  <si>
    <t>All prices in Euro</t>
  </si>
  <si>
    <t>INSTALLATION AND COMMISSIONING PRICES</t>
  </si>
  <si>
    <t>UNIT PRICES</t>
  </si>
  <si>
    <t>UNIT PRICE</t>
  </si>
  <si>
    <t>LOT Nº1</t>
  </si>
  <si>
    <t>LOT Nº2</t>
  </si>
  <si>
    <t>LOT Nº3</t>
  </si>
  <si>
    <t>LV</t>
  </si>
  <si>
    <t>HV</t>
  </si>
  <si>
    <t>Lanes</t>
  </si>
  <si>
    <t>Mobile units</t>
  </si>
  <si>
    <t>Total (€)</t>
  </si>
  <si>
    <t>Cabinet Stage 1</t>
  </si>
  <si>
    <t>Cabinet Stage 2</t>
  </si>
  <si>
    <t>Cabinet Stage 3</t>
  </si>
  <si>
    <t>Hardware Cabinet Stage 1</t>
  </si>
  <si>
    <t>Hardware Cabinet Stage 2</t>
  </si>
  <si>
    <t>Hardware Stage 3</t>
  </si>
  <si>
    <t>LV Shock absorber tester (to be installed afterwards)</t>
  </si>
  <si>
    <t>HV Shock absorber tester (to be installed afterwards)</t>
  </si>
  <si>
    <t>LV Shock absorber tester (only frame with cover for LV)</t>
  </si>
  <si>
    <t>HV Shock absorber tester (only frame with cover for HV)</t>
  </si>
  <si>
    <t>Others</t>
  </si>
  <si>
    <t>Temperature Gun Infrared Thermometer</t>
  </si>
  <si>
    <t>Steering gap measurer</t>
  </si>
  <si>
    <t>Glass transparency meter</t>
  </si>
  <si>
    <t>Tachograph /speed limiter tester (Where Universal test lane exists)</t>
  </si>
  <si>
    <t xml:space="preserve"> Noise meter</t>
  </si>
  <si>
    <t xml:space="preserve"> Pedal force meter</t>
  </si>
  <si>
    <t xml:space="preserve"> Manometer set for HV</t>
  </si>
  <si>
    <t xml:space="preserve"> Air compressor</t>
  </si>
  <si>
    <t>-</t>
  </si>
  <si>
    <t>Others (per inspection centre)</t>
  </si>
  <si>
    <t>Motorbike Roller brake tester with scale (only frames with cover)</t>
  </si>
  <si>
    <t xml:space="preserve">Motorbike roller brake tester with scale, cabinet, electronics  and hardware (to be installed afterwards) </t>
  </si>
  <si>
    <t>Others (per centre)</t>
  </si>
  <si>
    <t>Centers</t>
  </si>
  <si>
    <t>Tbilisi</t>
  </si>
  <si>
    <t>Region</t>
  </si>
  <si>
    <t>Region mobile</t>
  </si>
  <si>
    <t>Svaneti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</si>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</sst>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69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4666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/>
    <xf numFmtId="0" fontId="0" fillId="8" borderId="1" xfId="0" applyFont="1" applyFill="1" applyBorder="1" applyProtection="1"/>
    <xf numFmtId="0" fontId="1" fillId="8" borderId="4" xfId="0" applyFont="1" applyFill="1" applyBorder="1" applyAlignment="1" applyProtection="1">
      <alignment horizontal="left"/>
    </xf>
    <xf numFmtId="0" fontId="1" fillId="8" borderId="3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justify" vertical="center"/>
    </xf>
    <xf numFmtId="4" fontId="0" fillId="6" borderId="1" xfId="0" applyNumberFormat="1" applyFont="1" applyFill="1" applyBorder="1" applyAlignment="1" applyProtection="1">
      <alignment horizontal="center"/>
    </xf>
    <xf numFmtId="4" fontId="0" fillId="7" borderId="1" xfId="0" applyNumberFormat="1" applyFont="1" applyFill="1" applyBorder="1" applyAlignment="1" applyProtection="1">
      <alignment horizontal="center"/>
    </xf>
    <xf numFmtId="4" fontId="0" fillId="0" borderId="1" xfId="0" applyNumberFormat="1" applyFont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left"/>
    </xf>
    <xf numFmtId="0" fontId="0" fillId="7" borderId="1" xfId="0" applyFill="1" applyBorder="1" applyProtection="1"/>
    <xf numFmtId="0" fontId="3" fillId="5" borderId="2" xfId="0" applyFont="1" applyFill="1" applyBorder="1" applyAlignment="1" applyProtection="1"/>
    <xf numFmtId="0" fontId="3" fillId="5" borderId="4" xfId="0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/>
    </xf>
    <xf numFmtId="0" fontId="0" fillId="0" borderId="1" xfId="0" applyBorder="1" applyProtection="1"/>
    <xf numFmtId="0" fontId="1" fillId="3" borderId="1" xfId="0" applyFont="1" applyFill="1" applyBorder="1" applyProtection="1"/>
    <xf numFmtId="0" fontId="1" fillId="3" borderId="2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4" fontId="0" fillId="7" borderId="1" xfId="0" applyNumberForma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4" fontId="0" fillId="4" borderId="1" xfId="0" applyNumberFormat="1" applyFill="1" applyBorder="1" applyAlignment="1" applyProtection="1">
      <alignment horizontal="center"/>
    </xf>
    <xf numFmtId="3" fontId="1" fillId="4" borderId="1" xfId="0" applyNumberFormat="1" applyFont="1" applyFill="1" applyBorder="1" applyAlignment="1" applyProtection="1">
      <alignment horizontal="center"/>
    </xf>
    <xf numFmtId="4" fontId="1" fillId="4" borderId="1" xfId="0" applyNumberFormat="1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4" fontId="0" fillId="6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4" fontId="0" fillId="6" borderId="1" xfId="0" quotePrefix="1" applyNumberFormat="1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right"/>
    </xf>
    <xf numFmtId="0" fontId="1" fillId="4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horizontal="center"/>
    </xf>
    <xf numFmtId="3" fontId="3" fillId="5" borderId="4" xfId="0" applyNumberFormat="1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left"/>
    </xf>
    <xf numFmtId="0" fontId="6" fillId="0" borderId="1" xfId="0" applyFont="1" applyBorder="1" applyProtection="1"/>
    <xf numFmtId="165" fontId="5" fillId="0" borderId="1" xfId="1" applyNumberFormat="1" applyFont="1" applyBorder="1" applyProtection="1"/>
    <xf numFmtId="165" fontId="5" fillId="0" borderId="1" xfId="1" applyNumberFormat="1" applyFont="1" applyBorder="1" applyAlignment="1" applyProtection="1">
      <alignment horizontal="center"/>
    </xf>
    <xf numFmtId="165" fontId="5" fillId="0" borderId="6" xfId="1" applyNumberFormat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5" fontId="5" fillId="0" borderId="5" xfId="1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46661"/>
      <color rgb="FFFF6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>
      <selection activeCell="D14" sqref="D14"/>
    </sheetView>
  </sheetViews>
  <sheetFormatPr defaultColWidth="11.3828125" defaultRowHeight="14.6" x14ac:dyDescent="0.4"/>
  <cols>
    <col min="1" max="1" width="57" style="2" customWidth="1"/>
    <col min="2" max="4" width="14.3046875" style="6" customWidth="1"/>
    <col min="5" max="5" width="13.3046875" style="6" customWidth="1"/>
    <col min="6" max="8" width="13.3046875" style="6" hidden="1" customWidth="1"/>
    <col min="9" max="9" width="13.3046875" style="6" customWidth="1"/>
    <col min="10" max="10" width="18" style="6" customWidth="1"/>
    <col min="11" max="11" width="20" style="6" bestFit="1" customWidth="1"/>
    <col min="12" max="16384" width="11.3828125" style="2"/>
  </cols>
  <sheetData>
    <row r="1" spans="1:11" x14ac:dyDescent="0.4">
      <c r="A1" s="35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4">
      <c r="A2" s="3" t="s">
        <v>55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4">
      <c r="A3" s="3" t="s">
        <v>57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x14ac:dyDescent="0.4">
      <c r="C4" s="7">
        <f t="shared" ref="C4:K4" si="0">SUM(C6:C33)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7">
        <f t="shared" si="0"/>
        <v>0</v>
      </c>
    </row>
    <row r="5" spans="1:11" x14ac:dyDescent="0.4">
      <c r="A5" s="8"/>
      <c r="B5" s="8" t="s">
        <v>60</v>
      </c>
      <c r="C5" s="8" t="s">
        <v>18</v>
      </c>
      <c r="D5" s="8" t="s">
        <v>21</v>
      </c>
      <c r="E5" s="8" t="s">
        <v>20</v>
      </c>
      <c r="F5" s="8" t="s">
        <v>25</v>
      </c>
      <c r="G5" s="8" t="s">
        <v>26</v>
      </c>
      <c r="H5" s="8" t="s">
        <v>27</v>
      </c>
      <c r="I5" s="8" t="s">
        <v>19</v>
      </c>
      <c r="J5" s="8" t="s">
        <v>28</v>
      </c>
      <c r="K5" s="8" t="s">
        <v>29</v>
      </c>
    </row>
    <row r="6" spans="1:11" x14ac:dyDescent="0.4">
      <c r="A6" s="9" t="s">
        <v>69</v>
      </c>
      <c r="B6" s="1"/>
      <c r="C6" s="32" t="s">
        <v>88</v>
      </c>
      <c r="D6" s="11">
        <f t="shared" ref="D6:K29" si="1">+$B6</f>
        <v>0</v>
      </c>
      <c r="E6" s="11">
        <f t="shared" si="1"/>
        <v>0</v>
      </c>
      <c r="F6" s="10"/>
      <c r="G6" s="10"/>
      <c r="H6" s="10"/>
      <c r="I6" s="11">
        <f t="shared" si="1"/>
        <v>0</v>
      </c>
      <c r="J6" s="11">
        <f t="shared" si="1"/>
        <v>0</v>
      </c>
      <c r="K6" s="11">
        <f t="shared" si="1"/>
        <v>0</v>
      </c>
    </row>
    <row r="7" spans="1:11" x14ac:dyDescent="0.4">
      <c r="A7" s="9" t="s">
        <v>72</v>
      </c>
      <c r="B7" s="1"/>
      <c r="C7" s="32" t="s">
        <v>88</v>
      </c>
      <c r="D7" s="11">
        <f t="shared" si="1"/>
        <v>0</v>
      </c>
      <c r="E7" s="11">
        <f t="shared" si="1"/>
        <v>0</v>
      </c>
      <c r="F7" s="10"/>
      <c r="G7" s="10"/>
      <c r="H7" s="10"/>
      <c r="I7" s="11">
        <f t="shared" si="1"/>
        <v>0</v>
      </c>
      <c r="J7" s="11">
        <f t="shared" si="1"/>
        <v>0</v>
      </c>
      <c r="K7" s="11">
        <f t="shared" si="1"/>
        <v>0</v>
      </c>
    </row>
    <row r="8" spans="1:11" x14ac:dyDescent="0.4">
      <c r="A8" s="9" t="s">
        <v>0</v>
      </c>
      <c r="B8" s="1"/>
      <c r="C8" s="32" t="s">
        <v>88</v>
      </c>
      <c r="D8" s="11">
        <f t="shared" si="1"/>
        <v>0</v>
      </c>
      <c r="E8" s="11">
        <f t="shared" si="1"/>
        <v>0</v>
      </c>
      <c r="F8" s="10"/>
      <c r="G8" s="10"/>
      <c r="H8" s="10"/>
      <c r="I8" s="11">
        <f t="shared" si="1"/>
        <v>0</v>
      </c>
      <c r="J8" s="11">
        <f t="shared" si="1"/>
        <v>0</v>
      </c>
      <c r="K8" s="11">
        <f t="shared" si="1"/>
        <v>0</v>
      </c>
    </row>
    <row r="9" spans="1:11" x14ac:dyDescent="0.4">
      <c r="A9" s="9" t="s">
        <v>1</v>
      </c>
      <c r="B9" s="1"/>
      <c r="C9" s="32" t="s">
        <v>88</v>
      </c>
      <c r="D9" s="11">
        <f t="shared" si="1"/>
        <v>0</v>
      </c>
      <c r="E9" s="11">
        <f t="shared" si="1"/>
        <v>0</v>
      </c>
      <c r="F9" s="10"/>
      <c r="G9" s="10"/>
      <c r="H9" s="10"/>
      <c r="I9" s="11">
        <f t="shared" si="1"/>
        <v>0</v>
      </c>
      <c r="J9" s="11">
        <f t="shared" si="1"/>
        <v>0</v>
      </c>
      <c r="K9" s="11">
        <f t="shared" si="1"/>
        <v>0</v>
      </c>
    </row>
    <row r="10" spans="1:11" x14ac:dyDescent="0.4">
      <c r="A10" s="9" t="s">
        <v>2</v>
      </c>
      <c r="B10" s="1"/>
      <c r="C10" s="32" t="s">
        <v>88</v>
      </c>
      <c r="D10" s="11">
        <f t="shared" si="1"/>
        <v>0</v>
      </c>
      <c r="E10" s="11">
        <f t="shared" si="1"/>
        <v>0</v>
      </c>
      <c r="F10" s="10"/>
      <c r="G10" s="10"/>
      <c r="H10" s="10"/>
      <c r="I10" s="11">
        <f t="shared" si="1"/>
        <v>0</v>
      </c>
      <c r="J10" s="11">
        <f t="shared" si="1"/>
        <v>0</v>
      </c>
      <c r="K10" s="11">
        <f t="shared" si="1"/>
        <v>0</v>
      </c>
    </row>
    <row r="11" spans="1:11" x14ac:dyDescent="0.4">
      <c r="A11" s="9" t="s">
        <v>70</v>
      </c>
      <c r="B11" s="1"/>
      <c r="C11" s="32" t="s">
        <v>88</v>
      </c>
      <c r="D11" s="11">
        <f t="shared" si="1"/>
        <v>0</v>
      </c>
      <c r="E11" s="11">
        <f t="shared" si="1"/>
        <v>0</v>
      </c>
      <c r="F11" s="10"/>
      <c r="G11" s="10"/>
      <c r="H11" s="10"/>
      <c r="I11" s="11">
        <f t="shared" si="1"/>
        <v>0</v>
      </c>
      <c r="J11" s="11">
        <f t="shared" si="1"/>
        <v>0</v>
      </c>
      <c r="K11" s="11">
        <f t="shared" si="1"/>
        <v>0</v>
      </c>
    </row>
    <row r="12" spans="1:11" x14ac:dyDescent="0.4">
      <c r="A12" s="9" t="s">
        <v>73</v>
      </c>
      <c r="B12" s="1"/>
      <c r="C12" s="32" t="s">
        <v>88</v>
      </c>
      <c r="D12" s="11">
        <f t="shared" si="1"/>
        <v>0</v>
      </c>
      <c r="E12" s="11">
        <f t="shared" si="1"/>
        <v>0</v>
      </c>
      <c r="F12" s="10"/>
      <c r="G12" s="10"/>
      <c r="H12" s="10"/>
      <c r="I12" s="11">
        <f t="shared" si="1"/>
        <v>0</v>
      </c>
      <c r="J12" s="11">
        <f t="shared" si="1"/>
        <v>0</v>
      </c>
      <c r="K12" s="11">
        <f t="shared" si="1"/>
        <v>0</v>
      </c>
    </row>
    <row r="13" spans="1:11" x14ac:dyDescent="0.4">
      <c r="A13" s="9" t="s">
        <v>11</v>
      </c>
      <c r="B13" s="1"/>
      <c r="C13" s="32" t="s">
        <v>88</v>
      </c>
      <c r="D13" s="11">
        <f t="shared" si="1"/>
        <v>0</v>
      </c>
      <c r="E13" s="11">
        <f t="shared" si="1"/>
        <v>0</v>
      </c>
      <c r="F13" s="10"/>
      <c r="G13" s="10"/>
      <c r="H13" s="10"/>
      <c r="I13" s="32" t="s">
        <v>88</v>
      </c>
      <c r="J13" s="32" t="s">
        <v>88</v>
      </c>
      <c r="K13" s="32" t="s">
        <v>88</v>
      </c>
    </row>
    <row r="14" spans="1:11" x14ac:dyDescent="0.4">
      <c r="A14" s="9" t="s">
        <v>13</v>
      </c>
      <c r="B14" s="1"/>
      <c r="C14" s="32" t="s">
        <v>88</v>
      </c>
      <c r="D14" s="32" t="s">
        <v>88</v>
      </c>
      <c r="E14" s="32" t="s">
        <v>88</v>
      </c>
      <c r="F14" s="10"/>
      <c r="G14" s="10"/>
      <c r="H14" s="10"/>
      <c r="I14" s="11">
        <f t="shared" si="1"/>
        <v>0</v>
      </c>
      <c r="J14" s="11">
        <f t="shared" si="1"/>
        <v>0</v>
      </c>
      <c r="K14" s="11">
        <f t="shared" si="1"/>
        <v>0</v>
      </c>
    </row>
    <row r="15" spans="1:11" x14ac:dyDescent="0.4">
      <c r="A15" s="9" t="s">
        <v>77</v>
      </c>
      <c r="B15" s="1"/>
      <c r="C15" s="32" t="s">
        <v>88</v>
      </c>
      <c r="D15" s="11">
        <f t="shared" si="1"/>
        <v>0</v>
      </c>
      <c r="E15" s="11">
        <f t="shared" si="1"/>
        <v>0</v>
      </c>
      <c r="F15" s="10"/>
      <c r="G15" s="10"/>
      <c r="H15" s="10"/>
      <c r="I15" s="32" t="s">
        <v>88</v>
      </c>
      <c r="J15" s="32" t="s">
        <v>88</v>
      </c>
      <c r="K15" s="32" t="s">
        <v>88</v>
      </c>
    </row>
    <row r="16" spans="1:11" x14ac:dyDescent="0.4">
      <c r="A16" s="9" t="s">
        <v>78</v>
      </c>
      <c r="B16" s="1"/>
      <c r="C16" s="32" t="s">
        <v>88</v>
      </c>
      <c r="D16" s="32" t="s">
        <v>88</v>
      </c>
      <c r="E16" s="32" t="s">
        <v>88</v>
      </c>
      <c r="F16" s="10"/>
      <c r="G16" s="10"/>
      <c r="H16" s="10"/>
      <c r="I16" s="11">
        <f t="shared" si="1"/>
        <v>0</v>
      </c>
      <c r="J16" s="11">
        <f t="shared" si="1"/>
        <v>0</v>
      </c>
      <c r="K16" s="11">
        <f t="shared" si="1"/>
        <v>0</v>
      </c>
    </row>
    <row r="17" spans="1:11" x14ac:dyDescent="0.4">
      <c r="A17" s="9" t="s">
        <v>90</v>
      </c>
      <c r="B17" s="1"/>
      <c r="C17" s="11">
        <f>+B17</f>
        <v>0</v>
      </c>
      <c r="D17" s="32" t="s">
        <v>88</v>
      </c>
      <c r="E17" s="32" t="s">
        <v>88</v>
      </c>
      <c r="F17" s="10"/>
      <c r="G17" s="10"/>
      <c r="H17" s="10"/>
      <c r="I17" s="32" t="s">
        <v>88</v>
      </c>
      <c r="J17" s="32" t="s">
        <v>88</v>
      </c>
      <c r="K17" s="32" t="s">
        <v>88</v>
      </c>
    </row>
    <row r="18" spans="1:11" x14ac:dyDescent="0.4">
      <c r="A18" s="9" t="s">
        <v>14</v>
      </c>
      <c r="B18" s="1"/>
      <c r="C18" s="32" t="s">
        <v>88</v>
      </c>
      <c r="D18" s="11">
        <f t="shared" si="1"/>
        <v>0</v>
      </c>
      <c r="E18" s="11">
        <f t="shared" si="1"/>
        <v>0</v>
      </c>
      <c r="F18" s="10"/>
      <c r="G18" s="10"/>
      <c r="H18" s="10"/>
      <c r="I18" s="32" t="s">
        <v>88</v>
      </c>
      <c r="J18" s="32" t="s">
        <v>88</v>
      </c>
      <c r="K18" s="32" t="s">
        <v>88</v>
      </c>
    </row>
    <row r="19" spans="1:11" x14ac:dyDescent="0.4">
      <c r="A19" s="9" t="s">
        <v>12</v>
      </c>
      <c r="B19" s="1"/>
      <c r="C19" s="32" t="s">
        <v>88</v>
      </c>
      <c r="D19" s="32" t="s">
        <v>88</v>
      </c>
      <c r="E19" s="32" t="s">
        <v>88</v>
      </c>
      <c r="F19" s="10"/>
      <c r="G19" s="10"/>
      <c r="H19" s="10"/>
      <c r="I19" s="11">
        <f t="shared" si="1"/>
        <v>0</v>
      </c>
      <c r="J19" s="32" t="s">
        <v>88</v>
      </c>
      <c r="K19" s="32" t="s">
        <v>88</v>
      </c>
    </row>
    <row r="20" spans="1:11" x14ac:dyDescent="0.4">
      <c r="A20" s="9" t="s">
        <v>23</v>
      </c>
      <c r="B20" s="1"/>
      <c r="C20" s="32" t="s">
        <v>88</v>
      </c>
      <c r="D20" s="32" t="s">
        <v>88</v>
      </c>
      <c r="E20" s="32" t="s">
        <v>88</v>
      </c>
      <c r="F20" s="10"/>
      <c r="G20" s="10"/>
      <c r="H20" s="10"/>
      <c r="I20" s="32" t="s">
        <v>88</v>
      </c>
      <c r="J20" s="11">
        <f t="shared" si="1"/>
        <v>0</v>
      </c>
      <c r="K20" s="32" t="s">
        <v>88</v>
      </c>
    </row>
    <row r="21" spans="1:11" x14ac:dyDescent="0.4">
      <c r="A21" s="9" t="s">
        <v>24</v>
      </c>
      <c r="B21" s="1"/>
      <c r="C21" s="32" t="s">
        <v>88</v>
      </c>
      <c r="D21" s="32" t="s">
        <v>88</v>
      </c>
      <c r="E21" s="32" t="s">
        <v>88</v>
      </c>
      <c r="F21" s="10"/>
      <c r="G21" s="10"/>
      <c r="H21" s="10"/>
      <c r="I21" s="32" t="s">
        <v>88</v>
      </c>
      <c r="J21" s="32" t="s">
        <v>88</v>
      </c>
      <c r="K21" s="11">
        <f t="shared" si="1"/>
        <v>0</v>
      </c>
    </row>
    <row r="22" spans="1:11" x14ac:dyDescent="0.4">
      <c r="A22" s="9" t="s">
        <v>71</v>
      </c>
      <c r="B22" s="1"/>
      <c r="C22" s="32" t="s">
        <v>88</v>
      </c>
      <c r="D22" s="11">
        <f t="shared" si="1"/>
        <v>0</v>
      </c>
      <c r="E22" s="11">
        <f t="shared" si="1"/>
        <v>0</v>
      </c>
      <c r="F22" s="10"/>
      <c r="G22" s="10"/>
      <c r="H22" s="10"/>
      <c r="I22" s="11">
        <f t="shared" si="1"/>
        <v>0</v>
      </c>
      <c r="J22" s="11">
        <f t="shared" si="1"/>
        <v>0</v>
      </c>
      <c r="K22" s="11">
        <f t="shared" si="1"/>
        <v>0</v>
      </c>
    </row>
    <row r="23" spans="1:11" x14ac:dyDescent="0.4">
      <c r="A23" s="9" t="s">
        <v>74</v>
      </c>
      <c r="B23" s="1"/>
      <c r="C23" s="32" t="s">
        <v>88</v>
      </c>
      <c r="D23" s="11">
        <f t="shared" si="1"/>
        <v>0</v>
      </c>
      <c r="E23" s="11">
        <f t="shared" si="1"/>
        <v>0</v>
      </c>
      <c r="F23" s="10"/>
      <c r="G23" s="10"/>
      <c r="H23" s="10"/>
      <c r="I23" s="11">
        <f t="shared" si="1"/>
        <v>0</v>
      </c>
      <c r="J23" s="11">
        <f t="shared" si="1"/>
        <v>0</v>
      </c>
      <c r="K23" s="11">
        <f t="shared" si="1"/>
        <v>0</v>
      </c>
    </row>
    <row r="24" spans="1:11" x14ac:dyDescent="0.4">
      <c r="A24" s="9" t="s">
        <v>16</v>
      </c>
      <c r="B24" s="1"/>
      <c r="C24" s="32" t="s">
        <v>88</v>
      </c>
      <c r="D24" s="11">
        <f t="shared" si="1"/>
        <v>0</v>
      </c>
      <c r="E24" s="32" t="s">
        <v>88</v>
      </c>
      <c r="F24" s="32" t="s">
        <v>88</v>
      </c>
      <c r="G24" s="32" t="s">
        <v>88</v>
      </c>
      <c r="H24" s="32" t="s">
        <v>88</v>
      </c>
      <c r="I24" s="32" t="s">
        <v>88</v>
      </c>
      <c r="J24" s="32" t="s">
        <v>88</v>
      </c>
      <c r="K24" s="32" t="s">
        <v>88</v>
      </c>
    </row>
    <row r="25" spans="1:11" x14ac:dyDescent="0.4">
      <c r="A25" s="9" t="s">
        <v>15</v>
      </c>
      <c r="B25" s="1"/>
      <c r="C25" s="32" t="s">
        <v>88</v>
      </c>
      <c r="D25" s="32" t="s">
        <v>88</v>
      </c>
      <c r="E25" s="32" t="s">
        <v>88</v>
      </c>
      <c r="F25" s="10"/>
      <c r="G25" s="10"/>
      <c r="H25" s="10"/>
      <c r="I25" s="11">
        <f t="shared" si="1"/>
        <v>0</v>
      </c>
      <c r="J25" s="11">
        <f t="shared" si="1"/>
        <v>0</v>
      </c>
      <c r="K25" s="11">
        <f t="shared" si="1"/>
        <v>0</v>
      </c>
    </row>
    <row r="26" spans="1:11" x14ac:dyDescent="0.4">
      <c r="A26" s="9" t="s">
        <v>20</v>
      </c>
      <c r="B26" s="1"/>
      <c r="C26" s="32" t="s">
        <v>88</v>
      </c>
      <c r="D26" s="32" t="s">
        <v>88</v>
      </c>
      <c r="E26" s="11">
        <f t="shared" si="1"/>
        <v>0</v>
      </c>
      <c r="F26" s="10"/>
      <c r="G26" s="10"/>
      <c r="H26" s="10"/>
      <c r="I26" s="32" t="s">
        <v>88</v>
      </c>
      <c r="J26" s="32" t="s">
        <v>88</v>
      </c>
      <c r="K26" s="32" t="s">
        <v>88</v>
      </c>
    </row>
    <row r="27" spans="1:11" x14ac:dyDescent="0.4">
      <c r="A27" s="9" t="s">
        <v>3</v>
      </c>
      <c r="B27" s="1"/>
      <c r="C27" s="32" t="s">
        <v>88</v>
      </c>
      <c r="D27" s="11">
        <f t="shared" si="1"/>
        <v>0</v>
      </c>
      <c r="E27" s="32" t="s">
        <v>88</v>
      </c>
      <c r="F27" s="10"/>
      <c r="G27" s="10"/>
      <c r="H27" s="10"/>
      <c r="I27" s="11">
        <f t="shared" si="1"/>
        <v>0</v>
      </c>
      <c r="J27" s="11">
        <f t="shared" si="1"/>
        <v>0</v>
      </c>
      <c r="K27" s="11">
        <f t="shared" si="1"/>
        <v>0</v>
      </c>
    </row>
    <row r="28" spans="1:11" x14ac:dyDescent="0.4">
      <c r="A28" s="9" t="s">
        <v>4</v>
      </c>
      <c r="B28" s="1"/>
      <c r="C28" s="32" t="s">
        <v>88</v>
      </c>
      <c r="D28" s="11">
        <f t="shared" si="1"/>
        <v>0</v>
      </c>
      <c r="E28" s="11">
        <f t="shared" si="1"/>
        <v>0</v>
      </c>
      <c r="F28" s="10"/>
      <c r="G28" s="10"/>
      <c r="H28" s="10"/>
      <c r="I28" s="11">
        <f t="shared" si="1"/>
        <v>0</v>
      </c>
      <c r="J28" s="11">
        <f t="shared" si="1"/>
        <v>0</v>
      </c>
      <c r="K28" s="11">
        <f t="shared" si="1"/>
        <v>0</v>
      </c>
    </row>
    <row r="29" spans="1:11" x14ac:dyDescent="0.4">
      <c r="A29" s="9" t="s">
        <v>5</v>
      </c>
      <c r="B29" s="1"/>
      <c r="C29" s="32" t="s">
        <v>88</v>
      </c>
      <c r="D29" s="32" t="s">
        <v>88</v>
      </c>
      <c r="E29" s="32" t="s">
        <v>88</v>
      </c>
      <c r="F29" s="10"/>
      <c r="G29" s="10"/>
      <c r="H29" s="10"/>
      <c r="I29" s="11">
        <f t="shared" si="1"/>
        <v>0</v>
      </c>
      <c r="J29" s="11">
        <f t="shared" si="1"/>
        <v>0</v>
      </c>
      <c r="K29" s="11">
        <f t="shared" si="1"/>
        <v>0</v>
      </c>
    </row>
    <row r="30" spans="1:11" x14ac:dyDescent="0.4">
      <c r="A30" s="9" t="s">
        <v>6</v>
      </c>
      <c r="B30" s="1"/>
      <c r="C30" s="32" t="s">
        <v>88</v>
      </c>
      <c r="D30" s="11">
        <f t="shared" ref="D30:K30" si="2">+$B30</f>
        <v>0</v>
      </c>
      <c r="E30" s="11">
        <f t="shared" si="2"/>
        <v>0</v>
      </c>
      <c r="F30" s="10"/>
      <c r="G30" s="10"/>
      <c r="H30" s="10"/>
      <c r="I30" s="11">
        <f t="shared" si="2"/>
        <v>0</v>
      </c>
      <c r="J30" s="11">
        <f t="shared" si="2"/>
        <v>0</v>
      </c>
      <c r="K30" s="11">
        <f t="shared" si="2"/>
        <v>0</v>
      </c>
    </row>
    <row r="31" spans="1:11" x14ac:dyDescent="0.4">
      <c r="A31" s="9" t="s">
        <v>7</v>
      </c>
      <c r="B31" s="1"/>
      <c r="C31" s="32" t="s">
        <v>88</v>
      </c>
      <c r="D31" s="11">
        <f t="shared" ref="D31:K33" si="3">+$B31</f>
        <v>0</v>
      </c>
      <c r="E31" s="11">
        <f t="shared" si="3"/>
        <v>0</v>
      </c>
      <c r="F31" s="10"/>
      <c r="G31" s="10"/>
      <c r="H31" s="10"/>
      <c r="I31" s="11">
        <f t="shared" si="3"/>
        <v>0</v>
      </c>
      <c r="J31" s="11">
        <f t="shared" si="3"/>
        <v>0</v>
      </c>
      <c r="K31" s="11">
        <f t="shared" si="3"/>
        <v>0</v>
      </c>
    </row>
    <row r="32" spans="1:11" x14ac:dyDescent="0.4">
      <c r="A32" s="9" t="s">
        <v>8</v>
      </c>
      <c r="B32" s="1"/>
      <c r="C32" s="32" t="s">
        <v>88</v>
      </c>
      <c r="D32" s="11">
        <f t="shared" si="3"/>
        <v>0</v>
      </c>
      <c r="E32" s="11">
        <f t="shared" si="3"/>
        <v>0</v>
      </c>
      <c r="F32" s="10"/>
      <c r="G32" s="10"/>
      <c r="H32" s="10"/>
      <c r="I32" s="11">
        <f t="shared" si="3"/>
        <v>0</v>
      </c>
      <c r="J32" s="11">
        <f t="shared" si="3"/>
        <v>0</v>
      </c>
      <c r="K32" s="11">
        <f t="shared" si="3"/>
        <v>0</v>
      </c>
    </row>
    <row r="33" spans="1:11" x14ac:dyDescent="0.4">
      <c r="A33" s="9" t="s">
        <v>9</v>
      </c>
      <c r="B33" s="1"/>
      <c r="C33" s="32" t="s">
        <v>88</v>
      </c>
      <c r="D33" s="11">
        <f t="shared" si="3"/>
        <v>0</v>
      </c>
      <c r="E33" s="11">
        <f t="shared" si="3"/>
        <v>0</v>
      </c>
      <c r="F33" s="10"/>
      <c r="G33" s="10"/>
      <c r="H33" s="10"/>
      <c r="I33" s="11">
        <f t="shared" si="3"/>
        <v>0</v>
      </c>
      <c r="J33" s="11">
        <f t="shared" si="3"/>
        <v>0</v>
      </c>
      <c r="K33" s="11">
        <f t="shared" si="3"/>
        <v>0</v>
      </c>
    </row>
    <row r="34" spans="1:11" x14ac:dyDescent="0.4">
      <c r="C34" s="12"/>
      <c r="D34" s="12"/>
      <c r="E34" s="12"/>
      <c r="F34" s="12"/>
      <c r="G34" s="12"/>
      <c r="H34" s="12"/>
      <c r="I34" s="12"/>
      <c r="J34" s="12"/>
    </row>
    <row r="35" spans="1:11" x14ac:dyDescent="0.4">
      <c r="A35" s="9" t="s">
        <v>75</v>
      </c>
      <c r="B35" s="1"/>
      <c r="C35" s="12"/>
      <c r="D35" s="12"/>
      <c r="E35" s="12"/>
      <c r="F35" s="12"/>
      <c r="G35" s="12"/>
      <c r="H35" s="12"/>
      <c r="I35" s="12"/>
      <c r="J35" s="12"/>
    </row>
    <row r="36" spans="1:11" x14ac:dyDescent="0.4">
      <c r="A36" s="9" t="s">
        <v>76</v>
      </c>
      <c r="B36" s="1"/>
      <c r="C36" s="12"/>
      <c r="D36" s="12"/>
      <c r="E36" s="12"/>
      <c r="F36" s="12"/>
      <c r="G36" s="12"/>
      <c r="H36" s="12"/>
      <c r="I36" s="12"/>
      <c r="J36" s="12"/>
    </row>
    <row r="37" spans="1:11" ht="29.15" x14ac:dyDescent="0.4">
      <c r="A37" s="9" t="s">
        <v>91</v>
      </c>
      <c r="B37" s="1"/>
      <c r="C37" s="12"/>
      <c r="D37" s="12"/>
      <c r="E37" s="12"/>
      <c r="F37" s="12"/>
      <c r="G37" s="12"/>
      <c r="H37" s="12"/>
      <c r="I37" s="12"/>
      <c r="J37" s="12"/>
    </row>
    <row r="38" spans="1:11" x14ac:dyDescent="0.4">
      <c r="A38" s="15" t="s">
        <v>89</v>
      </c>
      <c r="B38" s="7">
        <f>SUM(B39:B47)</f>
        <v>0</v>
      </c>
      <c r="C38" s="12"/>
      <c r="D38" s="12"/>
      <c r="E38" s="12"/>
      <c r="F38" s="12"/>
      <c r="G38" s="12"/>
      <c r="H38" s="12"/>
      <c r="I38" s="12"/>
      <c r="J38" s="12"/>
    </row>
    <row r="39" spans="1:11" x14ac:dyDescent="0.4">
      <c r="A39" s="9" t="s">
        <v>10</v>
      </c>
      <c r="B39" s="1"/>
      <c r="C39" s="12"/>
      <c r="D39" s="12"/>
      <c r="E39" s="12"/>
      <c r="F39" s="12"/>
      <c r="G39" s="12"/>
      <c r="H39" s="12"/>
      <c r="I39" s="12"/>
      <c r="J39" s="12"/>
    </row>
    <row r="40" spans="1:11" x14ac:dyDescent="0.4">
      <c r="A40" s="9" t="s">
        <v>84</v>
      </c>
      <c r="B40" s="1"/>
      <c r="C40" s="12"/>
      <c r="D40" s="12"/>
      <c r="E40" s="12"/>
      <c r="F40" s="12"/>
      <c r="G40" s="12"/>
      <c r="H40" s="12"/>
      <c r="I40" s="12"/>
      <c r="J40" s="12"/>
    </row>
    <row r="41" spans="1:11" x14ac:dyDescent="0.4">
      <c r="A41" s="9" t="s">
        <v>80</v>
      </c>
      <c r="B41" s="1"/>
      <c r="C41" s="12"/>
      <c r="D41" s="12"/>
      <c r="E41" s="12"/>
      <c r="F41" s="12"/>
      <c r="G41" s="12"/>
      <c r="H41" s="12"/>
      <c r="I41" s="12"/>
      <c r="J41" s="12"/>
    </row>
    <row r="42" spans="1:11" x14ac:dyDescent="0.4">
      <c r="A42" s="9" t="s">
        <v>81</v>
      </c>
      <c r="B42" s="1"/>
      <c r="C42" s="12"/>
      <c r="D42" s="12"/>
      <c r="E42" s="12"/>
      <c r="F42" s="12"/>
      <c r="G42" s="12"/>
      <c r="H42" s="12"/>
      <c r="I42" s="12"/>
      <c r="J42" s="12"/>
    </row>
    <row r="43" spans="1:11" x14ac:dyDescent="0.4">
      <c r="A43" s="9" t="s">
        <v>85</v>
      </c>
      <c r="B43" s="1"/>
      <c r="C43" s="12"/>
      <c r="D43" s="12"/>
      <c r="E43" s="12"/>
      <c r="F43" s="12"/>
      <c r="G43" s="12"/>
      <c r="H43" s="12"/>
      <c r="I43" s="12"/>
      <c r="J43" s="12"/>
    </row>
    <row r="44" spans="1:11" x14ac:dyDescent="0.4">
      <c r="A44" s="9" t="s">
        <v>82</v>
      </c>
      <c r="B44" s="1"/>
      <c r="C44" s="12"/>
      <c r="D44" s="12"/>
      <c r="E44" s="12"/>
      <c r="F44" s="12"/>
      <c r="G44" s="12"/>
      <c r="H44" s="12"/>
      <c r="I44" s="12"/>
      <c r="J44" s="12"/>
    </row>
    <row r="45" spans="1:11" x14ac:dyDescent="0.4">
      <c r="A45" s="9" t="s">
        <v>86</v>
      </c>
      <c r="B45" s="1"/>
      <c r="C45" s="12"/>
      <c r="D45" s="12"/>
      <c r="E45" s="12"/>
      <c r="F45" s="12"/>
      <c r="G45" s="12"/>
      <c r="H45" s="12"/>
      <c r="I45" s="12"/>
      <c r="J45" s="12"/>
    </row>
    <row r="46" spans="1:11" x14ac:dyDescent="0.4">
      <c r="A46" s="9" t="s">
        <v>83</v>
      </c>
      <c r="B46" s="1"/>
      <c r="C46" s="12"/>
      <c r="D46" s="12"/>
      <c r="E46" s="12"/>
      <c r="F46" s="12"/>
      <c r="G46" s="12"/>
      <c r="H46" s="12"/>
      <c r="I46" s="12"/>
      <c r="J46" s="12"/>
    </row>
    <row r="47" spans="1:11" x14ac:dyDescent="0.4">
      <c r="A47" s="9" t="s">
        <v>87</v>
      </c>
      <c r="B47" s="1"/>
      <c r="C47" s="12"/>
      <c r="D47" s="12"/>
      <c r="E47" s="12"/>
      <c r="F47" s="12"/>
      <c r="G47" s="12"/>
      <c r="H47" s="12"/>
      <c r="I47" s="12"/>
      <c r="J47" s="12"/>
    </row>
    <row r="48" spans="1:11" x14ac:dyDescent="0.4">
      <c r="A48" s="15" t="s">
        <v>22</v>
      </c>
      <c r="B48" s="7">
        <f>+B49</f>
        <v>0</v>
      </c>
      <c r="C48" s="12"/>
      <c r="D48" s="12"/>
      <c r="E48" s="12"/>
      <c r="F48" s="12"/>
      <c r="G48" s="12"/>
      <c r="H48" s="12"/>
      <c r="I48" s="12"/>
      <c r="J48" s="12"/>
    </row>
    <row r="49" spans="1:11" x14ac:dyDescent="0.4">
      <c r="A49" s="9" t="s">
        <v>22</v>
      </c>
      <c r="B49" s="1"/>
      <c r="C49" s="12"/>
      <c r="D49" s="12"/>
      <c r="E49" s="12"/>
      <c r="F49" s="12"/>
      <c r="G49" s="12"/>
      <c r="H49" s="12"/>
      <c r="I49" s="12"/>
      <c r="J49" s="12"/>
    </row>
    <row r="51" spans="1:11" x14ac:dyDescent="0.4">
      <c r="A51" s="35" t="s">
        <v>58</v>
      </c>
      <c r="B51" s="36"/>
      <c r="C51" s="36"/>
      <c r="D51" s="36"/>
      <c r="E51" s="36"/>
      <c r="F51" s="36"/>
      <c r="G51" s="36"/>
      <c r="H51" s="36"/>
      <c r="I51" s="36"/>
      <c r="J51" s="36"/>
      <c r="K51" s="37"/>
    </row>
    <row r="52" spans="1:11" x14ac:dyDescent="0.4">
      <c r="A52" s="3" t="s">
        <v>56</v>
      </c>
      <c r="B52" s="13"/>
      <c r="C52" s="13"/>
      <c r="D52" s="13"/>
      <c r="E52" s="13"/>
      <c r="F52" s="13"/>
      <c r="G52" s="13"/>
      <c r="H52" s="13"/>
      <c r="I52" s="13"/>
    </row>
    <row r="53" spans="1:11" x14ac:dyDescent="0.4">
      <c r="A53" s="3" t="s">
        <v>57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4">
      <c r="A54" s="15" t="s">
        <v>61</v>
      </c>
      <c r="B54" s="8"/>
      <c r="C54" s="8" t="s">
        <v>18</v>
      </c>
      <c r="D54" s="8" t="s">
        <v>21</v>
      </c>
      <c r="E54" s="8" t="s">
        <v>20</v>
      </c>
      <c r="F54" s="8" t="s">
        <v>25</v>
      </c>
      <c r="G54" s="8" t="s">
        <v>26</v>
      </c>
      <c r="H54" s="8" t="s">
        <v>27</v>
      </c>
      <c r="I54" s="8" t="s">
        <v>19</v>
      </c>
      <c r="J54" s="8" t="s">
        <v>28</v>
      </c>
      <c r="K54" s="8" t="s">
        <v>29</v>
      </c>
    </row>
    <row r="55" spans="1:11" x14ac:dyDescent="0.4">
      <c r="A55" s="16" t="s">
        <v>30</v>
      </c>
      <c r="B55" s="16"/>
      <c r="C55" s="1"/>
      <c r="D55" s="1"/>
      <c r="E55" s="1"/>
      <c r="F55" s="30"/>
      <c r="G55" s="30"/>
      <c r="H55" s="30"/>
      <c r="I55" s="1"/>
      <c r="J55" s="1"/>
      <c r="K55" s="1"/>
    </row>
    <row r="56" spans="1:11" x14ac:dyDescent="0.4">
      <c r="A56" s="16" t="s">
        <v>31</v>
      </c>
      <c r="B56" s="16"/>
      <c r="C56" s="10"/>
      <c r="D56" s="1"/>
      <c r="E56" s="1"/>
      <c r="F56" s="10"/>
      <c r="G56" s="10"/>
      <c r="H56" s="10"/>
      <c r="I56" s="10"/>
      <c r="J56" s="10"/>
      <c r="K56" s="10"/>
    </row>
    <row r="57" spans="1:11" x14ac:dyDescent="0.4">
      <c r="A57" s="16" t="s">
        <v>32</v>
      </c>
      <c r="B57" s="16"/>
      <c r="C57" s="10"/>
      <c r="D57" s="1"/>
      <c r="E57" s="1"/>
      <c r="F57" s="10"/>
      <c r="G57" s="10"/>
      <c r="H57" s="10"/>
      <c r="I57" s="10"/>
      <c r="J57" s="10"/>
      <c r="K57" s="10"/>
    </row>
    <row r="58" spans="1:11" x14ac:dyDescent="0.4">
      <c r="A58" s="16" t="s">
        <v>33</v>
      </c>
      <c r="B58" s="16"/>
      <c r="C58" s="10"/>
      <c r="D58" s="1"/>
      <c r="E58" s="1"/>
      <c r="F58" s="10"/>
      <c r="G58" s="10"/>
      <c r="H58" s="10"/>
      <c r="I58" s="1"/>
      <c r="J58" s="1"/>
      <c r="K58" s="1"/>
    </row>
    <row r="59" spans="1:11" x14ac:dyDescent="0.4">
      <c r="A59" s="16" t="s">
        <v>34</v>
      </c>
      <c r="B59" s="16"/>
      <c r="C59" s="10"/>
      <c r="D59" s="1"/>
      <c r="E59" s="1"/>
      <c r="F59" s="10"/>
      <c r="G59" s="10"/>
      <c r="H59" s="10"/>
      <c r="I59" s="10"/>
      <c r="J59" s="10"/>
      <c r="K59" s="10"/>
    </row>
    <row r="60" spans="1:11" x14ac:dyDescent="0.4">
      <c r="A60" s="16" t="s">
        <v>35</v>
      </c>
      <c r="B60" s="16"/>
      <c r="C60" s="10"/>
      <c r="D60" s="1"/>
      <c r="E60" s="1"/>
      <c r="F60" s="10"/>
      <c r="G60" s="10"/>
      <c r="H60" s="10"/>
      <c r="I60" s="10"/>
      <c r="J60" s="10"/>
      <c r="K60" s="10"/>
    </row>
    <row r="61" spans="1:11" x14ac:dyDescent="0.4">
      <c r="A61" s="15" t="s">
        <v>62</v>
      </c>
      <c r="B61" s="8"/>
      <c r="C61" s="8" t="s">
        <v>18</v>
      </c>
      <c r="D61" s="8" t="s">
        <v>21</v>
      </c>
      <c r="E61" s="8" t="s">
        <v>20</v>
      </c>
      <c r="F61" s="8" t="s">
        <v>25</v>
      </c>
      <c r="G61" s="8" t="s">
        <v>26</v>
      </c>
      <c r="H61" s="8" t="s">
        <v>27</v>
      </c>
      <c r="I61" s="8" t="s">
        <v>19</v>
      </c>
      <c r="J61" s="8" t="s">
        <v>28</v>
      </c>
      <c r="K61" s="8" t="s">
        <v>29</v>
      </c>
    </row>
    <row r="62" spans="1:11" x14ac:dyDescent="0.4">
      <c r="A62" s="16" t="s">
        <v>30</v>
      </c>
      <c r="B62" s="16"/>
      <c r="C62" s="10"/>
      <c r="D62" s="1"/>
      <c r="E62" s="1"/>
      <c r="F62" s="30"/>
      <c r="G62" s="30"/>
      <c r="H62" s="30"/>
      <c r="I62" s="1"/>
      <c r="J62" s="1"/>
      <c r="K62" s="1"/>
    </row>
    <row r="63" spans="1:11" x14ac:dyDescent="0.4">
      <c r="A63" s="16" t="s">
        <v>41</v>
      </c>
      <c r="B63" s="16"/>
      <c r="C63" s="10"/>
      <c r="D63" s="1"/>
      <c r="E63" s="1"/>
      <c r="F63" s="10"/>
      <c r="G63" s="10"/>
      <c r="H63" s="10"/>
      <c r="I63" s="10"/>
      <c r="J63" s="10"/>
      <c r="K63" s="10"/>
    </row>
    <row r="64" spans="1:11" x14ac:dyDescent="0.4">
      <c r="A64" s="16" t="s">
        <v>42</v>
      </c>
      <c r="B64" s="16"/>
      <c r="C64" s="10"/>
      <c r="D64" s="1"/>
      <c r="E64" s="1"/>
      <c r="F64" s="10"/>
      <c r="G64" s="10"/>
      <c r="H64" s="10"/>
      <c r="I64" s="10"/>
      <c r="J64" s="10"/>
      <c r="K64" s="10"/>
    </row>
    <row r="65" spans="1:11" x14ac:dyDescent="0.4">
      <c r="A65" s="16" t="s">
        <v>43</v>
      </c>
      <c r="B65" s="16"/>
      <c r="C65" s="10"/>
      <c r="D65" s="1"/>
      <c r="E65" s="1"/>
      <c r="F65" s="10"/>
      <c r="G65" s="10"/>
      <c r="H65" s="10"/>
      <c r="I65" s="1"/>
      <c r="J65" s="1"/>
      <c r="K65" s="1"/>
    </row>
    <row r="66" spans="1:11" x14ac:dyDescent="0.4">
      <c r="A66" s="16" t="s">
        <v>44</v>
      </c>
      <c r="B66" s="16"/>
      <c r="C66" s="10"/>
      <c r="D66" s="10"/>
      <c r="E66" s="10"/>
      <c r="F66" s="10"/>
      <c r="G66" s="10"/>
      <c r="H66" s="10"/>
      <c r="I66" s="1"/>
      <c r="J66" s="1"/>
      <c r="K66" s="1"/>
    </row>
    <row r="67" spans="1:11" x14ac:dyDescent="0.4">
      <c r="A67" s="16" t="s">
        <v>45</v>
      </c>
      <c r="B67" s="16"/>
      <c r="C67" s="10"/>
      <c r="D67" s="1"/>
      <c r="E67" s="1"/>
      <c r="F67" s="10"/>
      <c r="G67" s="10"/>
      <c r="H67" s="10"/>
      <c r="I67" s="10"/>
      <c r="J67" s="10"/>
      <c r="K67" s="10"/>
    </row>
    <row r="68" spans="1:11" x14ac:dyDescent="0.4">
      <c r="A68" s="15" t="s">
        <v>63</v>
      </c>
      <c r="B68" s="8"/>
      <c r="C68" s="8" t="s">
        <v>18</v>
      </c>
      <c r="D68" s="8" t="s">
        <v>21</v>
      </c>
      <c r="E68" s="8" t="s">
        <v>20</v>
      </c>
      <c r="F68" s="8" t="s">
        <v>25</v>
      </c>
      <c r="G68" s="8" t="s">
        <v>26</v>
      </c>
      <c r="H68" s="8" t="s">
        <v>27</v>
      </c>
      <c r="I68" s="8" t="s">
        <v>19</v>
      </c>
      <c r="J68" s="8" t="s">
        <v>28</v>
      </c>
      <c r="K68" s="8" t="s">
        <v>29</v>
      </c>
    </row>
    <row r="69" spans="1:11" x14ac:dyDescent="0.4">
      <c r="A69" s="16" t="s">
        <v>30</v>
      </c>
      <c r="B69" s="16"/>
      <c r="C69" s="10"/>
      <c r="D69" s="1"/>
      <c r="E69" s="1"/>
      <c r="F69" s="30"/>
      <c r="G69" s="30"/>
      <c r="H69" s="30"/>
      <c r="I69" s="1"/>
      <c r="J69" s="1"/>
      <c r="K69" s="1"/>
    </row>
    <row r="70" spans="1:11" x14ac:dyDescent="0.4">
      <c r="A70" s="16" t="s">
        <v>49</v>
      </c>
      <c r="B70" s="16"/>
      <c r="C70" s="10"/>
      <c r="D70" s="10"/>
      <c r="E70" s="10"/>
      <c r="F70" s="10"/>
      <c r="G70" s="10"/>
      <c r="H70" s="10"/>
      <c r="I70" s="1"/>
      <c r="J70" s="1"/>
      <c r="K70" s="1"/>
    </row>
    <row r="71" spans="1:11" x14ac:dyDescent="0.4">
      <c r="A71" s="16" t="s">
        <v>50</v>
      </c>
      <c r="B71" s="16"/>
      <c r="C71" s="10"/>
      <c r="D71" s="10"/>
      <c r="E71" s="10"/>
      <c r="F71" s="10"/>
      <c r="G71" s="10"/>
      <c r="H71" s="10"/>
      <c r="I71" s="1"/>
      <c r="J71" s="1"/>
      <c r="K71" s="1"/>
    </row>
    <row r="72" spans="1:11" x14ac:dyDescent="0.4">
      <c r="A72" s="16" t="s">
        <v>51</v>
      </c>
      <c r="B72" s="16"/>
      <c r="C72" s="10"/>
      <c r="D72" s="1"/>
      <c r="E72" s="1"/>
      <c r="F72" s="10"/>
      <c r="G72" s="10"/>
      <c r="H72" s="10"/>
      <c r="I72" s="10"/>
      <c r="J72" s="10"/>
      <c r="K72" s="10"/>
    </row>
    <row r="73" spans="1:11" x14ac:dyDescent="0.4">
      <c r="A73" s="16" t="s">
        <v>52</v>
      </c>
      <c r="B73" s="16"/>
      <c r="C73" s="10"/>
      <c r="D73" s="1"/>
      <c r="E73" s="1"/>
      <c r="F73" s="10"/>
      <c r="G73" s="10"/>
      <c r="H73" s="10"/>
      <c r="I73" s="10"/>
      <c r="J73" s="10"/>
      <c r="K73" s="10"/>
    </row>
    <row r="74" spans="1:11" x14ac:dyDescent="0.4">
      <c r="A74" s="16" t="s">
        <v>53</v>
      </c>
      <c r="B74" s="16"/>
      <c r="C74" s="10"/>
      <c r="D74" s="1"/>
      <c r="E74" s="1"/>
      <c r="F74" s="10"/>
      <c r="G74" s="10"/>
      <c r="H74" s="10"/>
      <c r="I74" s="10"/>
      <c r="J74" s="10"/>
      <c r="K74" s="10"/>
    </row>
    <row r="75" spans="1:11" x14ac:dyDescent="0.4">
      <c r="A75" s="16" t="s">
        <v>54</v>
      </c>
      <c r="B75" s="16"/>
      <c r="C75" s="10"/>
      <c r="D75" s="1"/>
      <c r="E75" s="1"/>
      <c r="F75" s="10"/>
      <c r="G75" s="10"/>
      <c r="H75" s="10"/>
      <c r="I75" s="10"/>
      <c r="J75" s="10"/>
      <c r="K75" s="10"/>
    </row>
  </sheetData>
  <sheetProtection algorithmName="SHA-512" hashValue="eNaItdYEOrU62FK/dW1hGM8WBM//pK4cxTzgvP2kcvV+NGyB0scXZJUySglxx4zn0CkJ5xX0Ps9aMoRnv61V8w==" saltValue="RzKY2z7Fm1iHxkHRjd7KtA==" spinCount="100000" sheet="1" objects="1" scenarios="1"/>
  <mergeCells count="2">
    <mergeCell ref="A51:K51"/>
    <mergeCell ref="A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tabSelected="1" zoomScale="85" zoomScaleNormal="85" workbookViewId="0">
      <pane xSplit="5" ySplit="2" topLeftCell="F3" activePane="bottomRight" state="frozen"/>
      <selection pane="topRight" activeCell="E1" sqref="E1"/>
      <selection pane="bottomLeft" activeCell="A3" sqref="A3"/>
      <selection pane="bottomRight" activeCell="K21" sqref="K21"/>
    </sheetView>
  </sheetViews>
  <sheetFormatPr defaultColWidth="11.3828125" defaultRowHeight="14.6" x14ac:dyDescent="0.4"/>
  <cols>
    <col min="1" max="1" width="19.3828125" style="20" bestFit="1" customWidth="1"/>
    <col min="2" max="4" width="6.07421875" style="29" customWidth="1"/>
    <col min="5" max="5" width="17.3828125" style="29" customWidth="1"/>
    <col min="6" max="6" width="5" style="29" customWidth="1"/>
    <col min="7" max="7" width="17.84375" style="29" customWidth="1"/>
    <col min="8" max="8" width="6.61328125" style="29" bestFit="1" customWidth="1"/>
    <col min="9" max="9" width="18.53515625" style="29" customWidth="1"/>
    <col min="10" max="10" width="5.07421875" style="29" customWidth="1"/>
    <col min="11" max="11" width="18.53515625" style="29" customWidth="1"/>
    <col min="12" max="12" width="3.15234375" style="29" hidden="1" customWidth="1"/>
    <col min="13" max="13" width="16" style="29" hidden="1" customWidth="1"/>
    <col min="14" max="14" width="3.15234375" style="29" hidden="1" customWidth="1"/>
    <col min="15" max="15" width="16" style="29" hidden="1" customWidth="1"/>
    <col min="16" max="16" width="3.15234375" style="29" hidden="1" customWidth="1"/>
    <col min="17" max="17" width="16" style="29" hidden="1" customWidth="1"/>
    <col min="18" max="18" width="5.15234375" style="29" customWidth="1"/>
    <col min="19" max="19" width="18.53515625" style="29" customWidth="1"/>
    <col min="20" max="20" width="4.765625" style="29" customWidth="1"/>
    <col min="21" max="21" width="18.53515625" style="29" customWidth="1"/>
    <col min="22" max="22" width="5.84375" style="29" customWidth="1"/>
    <col min="23" max="23" width="18.53515625" style="29" customWidth="1"/>
    <col min="24" max="24" width="4.15234375" style="29" customWidth="1"/>
    <col min="25" max="25" width="19.84375" style="29" customWidth="1"/>
    <col min="26" max="26" width="5.07421875" style="29" customWidth="1"/>
    <col min="27" max="27" width="16.84375" style="29" customWidth="1"/>
    <col min="28" max="16384" width="11.3828125" style="20"/>
  </cols>
  <sheetData>
    <row r="1" spans="1:27" s="42" customFormat="1" ht="18.45" x14ac:dyDescent="0.5">
      <c r="A1" s="17" t="s">
        <v>48</v>
      </c>
      <c r="B1" s="18">
        <f>+B10+B19+B29</f>
        <v>35</v>
      </c>
      <c r="C1" s="18">
        <f>+C10+C19+C29</f>
        <v>13</v>
      </c>
      <c r="D1" s="18"/>
      <c r="E1" s="19">
        <f>+E10+E19+E29</f>
        <v>0</v>
      </c>
      <c r="F1" s="40">
        <f>+F10+F19+F29</f>
        <v>1</v>
      </c>
      <c r="G1" s="41" t="s">
        <v>66</v>
      </c>
      <c r="H1" s="40">
        <f>+H10+H19+H29</f>
        <v>25</v>
      </c>
      <c r="I1" s="41" t="s">
        <v>66</v>
      </c>
      <c r="J1" s="40">
        <f>+J10+J19+J29</f>
        <v>12</v>
      </c>
      <c r="K1" s="41" t="s">
        <v>66</v>
      </c>
      <c r="L1" s="40"/>
      <c r="M1" s="18"/>
      <c r="N1" s="40"/>
      <c r="O1" s="18"/>
      <c r="P1" s="40"/>
      <c r="Q1" s="18"/>
      <c r="R1" s="40">
        <f>+R10+R19+R29</f>
        <v>0</v>
      </c>
      <c r="S1" s="41" t="s">
        <v>66</v>
      </c>
      <c r="T1" s="40">
        <f>+T10+T19+T29</f>
        <v>14</v>
      </c>
      <c r="U1" s="41" t="s">
        <v>66</v>
      </c>
      <c r="V1" s="40">
        <f>+V10+V19+V29</f>
        <v>0</v>
      </c>
      <c r="W1" s="41" t="s">
        <v>66</v>
      </c>
      <c r="X1" s="40">
        <f>+X10+X19+X29</f>
        <v>25</v>
      </c>
      <c r="Y1" s="41" t="s">
        <v>92</v>
      </c>
      <c r="Z1" s="40">
        <f>+Z10+Z19+Z29</f>
        <v>3</v>
      </c>
      <c r="AA1" s="41" t="s">
        <v>67</v>
      </c>
    </row>
    <row r="2" spans="1:27" x14ac:dyDescent="0.4">
      <c r="A2" s="21" t="s">
        <v>17</v>
      </c>
      <c r="B2" s="22" t="s">
        <v>64</v>
      </c>
      <c r="C2" s="22" t="s">
        <v>65</v>
      </c>
      <c r="D2" s="22" t="s">
        <v>98</v>
      </c>
      <c r="E2" s="22" t="s">
        <v>68</v>
      </c>
      <c r="F2" s="38" t="s">
        <v>18</v>
      </c>
      <c r="G2" s="39"/>
      <c r="H2" s="38" t="s">
        <v>21</v>
      </c>
      <c r="I2" s="39"/>
      <c r="J2" s="38" t="s">
        <v>20</v>
      </c>
      <c r="K2" s="39"/>
      <c r="L2" s="38" t="s">
        <v>25</v>
      </c>
      <c r="M2" s="39"/>
      <c r="N2" s="38" t="s">
        <v>26</v>
      </c>
      <c r="O2" s="39"/>
      <c r="P2" s="38" t="s">
        <v>27</v>
      </c>
      <c r="Q2" s="39"/>
      <c r="R2" s="38" t="s">
        <v>19</v>
      </c>
      <c r="S2" s="39"/>
      <c r="T2" s="38" t="s">
        <v>28</v>
      </c>
      <c r="U2" s="39"/>
      <c r="V2" s="38" t="s">
        <v>29</v>
      </c>
      <c r="W2" s="39"/>
      <c r="X2" s="38" t="s">
        <v>79</v>
      </c>
      <c r="Y2" s="39"/>
      <c r="Z2" s="38" t="s">
        <v>46</v>
      </c>
      <c r="AA2" s="39"/>
    </row>
    <row r="3" spans="1:27" x14ac:dyDescent="0.4">
      <c r="A3" s="16" t="s">
        <v>94</v>
      </c>
      <c r="B3" s="23">
        <v>7</v>
      </c>
      <c r="C3" s="23">
        <v>3</v>
      </c>
      <c r="D3" s="23">
        <f>Z3</f>
        <v>0</v>
      </c>
      <c r="E3" s="24">
        <f t="shared" ref="E3:E9" si="0">+G3+I3+K3+S3+U3+W3+Y3+AA3</f>
        <v>0</v>
      </c>
      <c r="F3" s="31">
        <v>1</v>
      </c>
      <c r="G3" s="24">
        <f>IF(F3&lt;&gt;"",F3*('1. Test Lanes Prices'!$C$4+'1. Test Lanes Prices'!C55),"")</f>
        <v>0</v>
      </c>
      <c r="H3" s="31">
        <v>12</v>
      </c>
      <c r="I3" s="24">
        <f>IF(H3&lt;&gt;"",H3*('1. Test Lanes Prices'!$D$4+'1. Test Lanes Prices'!D55),"")</f>
        <v>0</v>
      </c>
      <c r="J3" s="31">
        <v>9</v>
      </c>
      <c r="K3" s="24">
        <f>IF(J3&lt;&gt;"",J3*('1. Test Lanes Prices'!$E$4+'1. Test Lanes Prices'!E55),"")</f>
        <v>0</v>
      </c>
      <c r="L3" s="25"/>
      <c r="M3" s="26"/>
      <c r="N3" s="25"/>
      <c r="O3" s="26"/>
      <c r="P3" s="25"/>
      <c r="Q3" s="26"/>
      <c r="R3" s="31">
        <v>0</v>
      </c>
      <c r="S3" s="24">
        <f>IF(R3&lt;&gt;"",R3*('1. Test Lanes Prices'!$I$4+'1. Test Lanes Prices'!I55),"")</f>
        <v>0</v>
      </c>
      <c r="T3" s="31">
        <v>3</v>
      </c>
      <c r="U3" s="24">
        <f>IF(T3&lt;&gt;"",T3*('1. Test Lanes Prices'!$J$4+'1. Test Lanes Prices'!J55),"")</f>
        <v>0</v>
      </c>
      <c r="V3" s="31">
        <v>0</v>
      </c>
      <c r="W3" s="24">
        <f>IF(V3&lt;&gt;"",V3*('1. Test Lanes Prices'!$K$4+'1. Test Lanes Prices'!K55),"")</f>
        <v>0</v>
      </c>
      <c r="X3" s="31">
        <v>3</v>
      </c>
      <c r="Y3" s="24">
        <f>IF(X3&lt;&gt;"",X3*'1. Test Lanes Prices'!$B$38,"")</f>
        <v>0</v>
      </c>
      <c r="Z3" s="25"/>
      <c r="AA3" s="26"/>
    </row>
    <row r="4" spans="1:27" x14ac:dyDescent="0.4">
      <c r="A4" s="16" t="s">
        <v>31</v>
      </c>
      <c r="B4" s="23">
        <v>1</v>
      </c>
      <c r="C4" s="23">
        <v>0</v>
      </c>
      <c r="D4" s="23">
        <f t="shared" ref="D4:D10" si="1">Z4</f>
        <v>0</v>
      </c>
      <c r="E4" s="24">
        <f t="shared" si="0"/>
        <v>0</v>
      </c>
      <c r="F4" s="31">
        <v>0</v>
      </c>
      <c r="G4" s="24">
        <f>IF(F4&lt;&gt;"",F4*('1. Test Lanes Prices'!$C$4+'1. Test Lanes Prices'!C56),"")</f>
        <v>0</v>
      </c>
      <c r="H4" s="31">
        <v>1</v>
      </c>
      <c r="I4" s="24">
        <f>IF(H4&lt;&gt;"",H4*('1. Test Lanes Prices'!$D$4+'1. Test Lanes Prices'!D56),"")</f>
        <v>0</v>
      </c>
      <c r="J4" s="31">
        <v>0</v>
      </c>
      <c r="K4" s="24">
        <f>IF(J4&lt;&gt;"",J4*('1. Test Lanes Prices'!$E$4+'1. Test Lanes Prices'!E56),"")</f>
        <v>0</v>
      </c>
      <c r="L4" s="25"/>
      <c r="M4" s="26"/>
      <c r="N4" s="25"/>
      <c r="O4" s="26"/>
      <c r="P4" s="25"/>
      <c r="Q4" s="26"/>
      <c r="R4" s="25"/>
      <c r="S4" s="26"/>
      <c r="T4" s="25"/>
      <c r="U4" s="26"/>
      <c r="V4" s="25"/>
      <c r="W4" s="26"/>
      <c r="X4" s="31">
        <v>1</v>
      </c>
      <c r="Y4" s="24">
        <f>IF(X4&lt;&gt;"",X4*'1. Test Lanes Prices'!$B$38,"")</f>
        <v>0</v>
      </c>
      <c r="Z4" s="25"/>
      <c r="AA4" s="26"/>
    </row>
    <row r="5" spans="1:27" x14ac:dyDescent="0.4">
      <c r="A5" s="16" t="s">
        <v>32</v>
      </c>
      <c r="B5" s="23">
        <v>1</v>
      </c>
      <c r="C5" s="23">
        <v>0</v>
      </c>
      <c r="D5" s="23">
        <f t="shared" si="1"/>
        <v>0</v>
      </c>
      <c r="E5" s="24">
        <f t="shared" si="0"/>
        <v>0</v>
      </c>
      <c r="F5" s="31">
        <v>0</v>
      </c>
      <c r="G5" s="24">
        <f>IF(F5&lt;&gt;"",F5*('1. Test Lanes Prices'!$C$4+'1. Test Lanes Prices'!C57),"")</f>
        <v>0</v>
      </c>
      <c r="H5" s="31">
        <v>1</v>
      </c>
      <c r="I5" s="24">
        <f>IF(H5&lt;&gt;"",H5*('1. Test Lanes Prices'!$D$4+'1. Test Lanes Prices'!D57),"")</f>
        <v>0</v>
      </c>
      <c r="J5" s="31">
        <v>0</v>
      </c>
      <c r="K5" s="24">
        <f>IF(J5&lt;&gt;"",J5*('1. Test Lanes Prices'!$E$4+'1. Test Lanes Prices'!E57),"")</f>
        <v>0</v>
      </c>
      <c r="L5" s="25"/>
      <c r="M5" s="26"/>
      <c r="N5" s="25"/>
      <c r="O5" s="26"/>
      <c r="P5" s="25"/>
      <c r="Q5" s="26"/>
      <c r="R5" s="25"/>
      <c r="S5" s="26"/>
      <c r="T5" s="25"/>
      <c r="U5" s="26"/>
      <c r="V5" s="25"/>
      <c r="W5" s="26"/>
      <c r="X5" s="31">
        <v>1</v>
      </c>
      <c r="Y5" s="24">
        <f>IF(X5&lt;&gt;"",X5*'1. Test Lanes Prices'!$B$38,"")</f>
        <v>0</v>
      </c>
      <c r="Z5" s="25"/>
      <c r="AA5" s="26"/>
    </row>
    <row r="6" spans="1:27" x14ac:dyDescent="0.4">
      <c r="A6" s="16" t="s">
        <v>33</v>
      </c>
      <c r="B6" s="23">
        <v>1</v>
      </c>
      <c r="C6" s="23">
        <v>1</v>
      </c>
      <c r="D6" s="23">
        <f t="shared" si="1"/>
        <v>0</v>
      </c>
      <c r="E6" s="24">
        <f t="shared" si="0"/>
        <v>0</v>
      </c>
      <c r="F6" s="31">
        <v>0</v>
      </c>
      <c r="G6" s="24">
        <f>IF(F6&lt;&gt;"",F6*('1. Test Lanes Prices'!$C$4+'1. Test Lanes Prices'!C58),"")</f>
        <v>0</v>
      </c>
      <c r="H6" s="31">
        <v>1</v>
      </c>
      <c r="I6" s="24">
        <f>IF(H6&lt;&gt;"",H6*('1. Test Lanes Prices'!$D$4+'1. Test Lanes Prices'!D58),"")</f>
        <v>0</v>
      </c>
      <c r="J6" s="31">
        <v>0</v>
      </c>
      <c r="K6" s="24">
        <f>IF(J6&lt;&gt;"",J6*('1. Test Lanes Prices'!$E$4+'1. Test Lanes Prices'!E58),"")</f>
        <v>0</v>
      </c>
      <c r="L6" s="25"/>
      <c r="M6" s="26"/>
      <c r="N6" s="25"/>
      <c r="O6" s="26"/>
      <c r="P6" s="25"/>
      <c r="Q6" s="26"/>
      <c r="R6" s="31">
        <v>0</v>
      </c>
      <c r="S6" s="24">
        <f>IF(R6&lt;&gt;"",R6*('1. Test Lanes Prices'!$I$4+'1. Test Lanes Prices'!I58),"")</f>
        <v>0</v>
      </c>
      <c r="T6" s="31">
        <v>1</v>
      </c>
      <c r="U6" s="24">
        <f>IF(T6&lt;&gt;"",T6*('1. Test Lanes Prices'!$J$4+'1. Test Lanes Prices'!J58),"")</f>
        <v>0</v>
      </c>
      <c r="V6" s="31">
        <v>0</v>
      </c>
      <c r="W6" s="24">
        <f>IF(V6&lt;&gt;"",V6*('1. Test Lanes Prices'!$K$4+'1. Test Lanes Prices'!K58),"")</f>
        <v>0</v>
      </c>
      <c r="X6" s="31">
        <v>1</v>
      </c>
      <c r="Y6" s="24">
        <f>IF(X6&lt;&gt;"",X6*'1. Test Lanes Prices'!$B$38,"")</f>
        <v>0</v>
      </c>
      <c r="Z6" s="25"/>
      <c r="AA6" s="26"/>
    </row>
    <row r="7" spans="1:27" x14ac:dyDescent="0.4">
      <c r="A7" s="16" t="s">
        <v>34</v>
      </c>
      <c r="B7" s="23">
        <v>1</v>
      </c>
      <c r="C7" s="23">
        <v>0</v>
      </c>
      <c r="D7" s="23">
        <f t="shared" si="1"/>
        <v>0</v>
      </c>
      <c r="E7" s="24">
        <f t="shared" si="0"/>
        <v>0</v>
      </c>
      <c r="F7" s="31">
        <v>0</v>
      </c>
      <c r="G7" s="24">
        <f>IF(F7&lt;&gt;"",F7*('1. Test Lanes Prices'!$C$4+'1. Test Lanes Prices'!C59),"")</f>
        <v>0</v>
      </c>
      <c r="H7" s="31">
        <v>1</v>
      </c>
      <c r="I7" s="24">
        <f>IF(H7&lt;&gt;"",H7*('1. Test Lanes Prices'!$D$4+'1. Test Lanes Prices'!D59),"")</f>
        <v>0</v>
      </c>
      <c r="J7" s="31">
        <v>0</v>
      </c>
      <c r="K7" s="24">
        <f>IF(J7&lt;&gt;"",J7*('1. Test Lanes Prices'!$E$4+'1. Test Lanes Prices'!E59),"")</f>
        <v>0</v>
      </c>
      <c r="L7" s="25"/>
      <c r="M7" s="26"/>
      <c r="N7" s="25"/>
      <c r="O7" s="26"/>
      <c r="P7" s="25"/>
      <c r="Q7" s="26"/>
      <c r="R7" s="25"/>
      <c r="S7" s="26"/>
      <c r="T7" s="25"/>
      <c r="U7" s="26"/>
      <c r="V7" s="25"/>
      <c r="W7" s="26"/>
      <c r="X7" s="31">
        <v>1</v>
      </c>
      <c r="Y7" s="24">
        <f>IF(X7&lt;&gt;"",X7*'1. Test Lanes Prices'!$B$38,"")</f>
        <v>0</v>
      </c>
      <c r="Z7" s="25"/>
      <c r="AA7" s="26"/>
    </row>
    <row r="8" spans="1:27" x14ac:dyDescent="0.4">
      <c r="A8" s="16" t="s">
        <v>35</v>
      </c>
      <c r="B8" s="23">
        <v>1</v>
      </c>
      <c r="C8" s="23">
        <v>0</v>
      </c>
      <c r="D8" s="23">
        <f t="shared" si="1"/>
        <v>0</v>
      </c>
      <c r="E8" s="24">
        <f t="shared" si="0"/>
        <v>0</v>
      </c>
      <c r="F8" s="31">
        <v>0</v>
      </c>
      <c r="G8" s="24">
        <f>IF(F8&lt;&gt;"",F8*('1. Test Lanes Prices'!$C$4+'1. Test Lanes Prices'!C60),"")</f>
        <v>0</v>
      </c>
      <c r="H8" s="31">
        <v>1</v>
      </c>
      <c r="I8" s="24">
        <f>IF(H8&lt;&gt;"",H8*('1. Test Lanes Prices'!$D$4+'1. Test Lanes Prices'!D60),"")</f>
        <v>0</v>
      </c>
      <c r="J8" s="31">
        <v>0</v>
      </c>
      <c r="K8" s="24">
        <f>IF(J8&lt;&gt;"",J8*('1. Test Lanes Prices'!$E$4+'1. Test Lanes Prices'!E60),"")</f>
        <v>0</v>
      </c>
      <c r="L8" s="25"/>
      <c r="M8" s="26"/>
      <c r="N8" s="25"/>
      <c r="O8" s="26"/>
      <c r="P8" s="26"/>
      <c r="Q8" s="26"/>
      <c r="R8" s="25"/>
      <c r="S8" s="26"/>
      <c r="T8" s="25"/>
      <c r="U8" s="26"/>
      <c r="V8" s="25"/>
      <c r="W8" s="26"/>
      <c r="X8" s="31">
        <v>1</v>
      </c>
      <c r="Y8" s="24">
        <f>IF(X8&lt;&gt;"",X8*'1. Test Lanes Prices'!$B$38,"")</f>
        <v>0</v>
      </c>
      <c r="Z8" s="25"/>
      <c r="AA8" s="26"/>
    </row>
    <row r="9" spans="1:27" x14ac:dyDescent="0.4">
      <c r="A9" s="16" t="s">
        <v>36</v>
      </c>
      <c r="B9" s="23">
        <v>0</v>
      </c>
      <c r="C9" s="23">
        <v>0</v>
      </c>
      <c r="D9" s="23">
        <f t="shared" si="1"/>
        <v>1</v>
      </c>
      <c r="E9" s="24">
        <f t="shared" si="0"/>
        <v>0</v>
      </c>
      <c r="F9" s="25"/>
      <c r="G9" s="26"/>
      <c r="H9" s="25"/>
      <c r="I9" s="26"/>
      <c r="J9" s="25"/>
      <c r="K9" s="26"/>
      <c r="L9" s="25"/>
      <c r="M9" s="26"/>
      <c r="N9" s="25"/>
      <c r="O9" s="26"/>
      <c r="P9" s="26"/>
      <c r="Q9" s="26"/>
      <c r="R9" s="25"/>
      <c r="S9" s="26"/>
      <c r="T9" s="25"/>
      <c r="U9" s="26"/>
      <c r="V9" s="25"/>
      <c r="W9" s="26"/>
      <c r="X9" s="25"/>
      <c r="Y9" s="26"/>
      <c r="Z9" s="31">
        <v>1</v>
      </c>
      <c r="AA9" s="24">
        <f>IF(Z9&lt;&gt;"",Z9*'1. Test Lanes Prices'!$B$49)</f>
        <v>0</v>
      </c>
    </row>
    <row r="10" spans="1:27" x14ac:dyDescent="0.4">
      <c r="A10" s="33" t="s">
        <v>38</v>
      </c>
      <c r="B10" s="34">
        <f>SUM(B3:B9)</f>
        <v>12</v>
      </c>
      <c r="C10" s="34">
        <f>SUM(C3:C9)</f>
        <v>4</v>
      </c>
      <c r="D10" s="34">
        <f>SUM(D3:D9)</f>
        <v>1</v>
      </c>
      <c r="E10" s="7">
        <f>SUM(E3:E9)</f>
        <v>0</v>
      </c>
      <c r="F10" s="27">
        <f>SUM(F3:F9)</f>
        <v>1</v>
      </c>
      <c r="G10" s="28" t="s">
        <v>66</v>
      </c>
      <c r="H10" s="27">
        <f>SUM(H3:H9)</f>
        <v>17</v>
      </c>
      <c r="I10" s="28" t="s">
        <v>66</v>
      </c>
      <c r="J10" s="27">
        <f>SUM(J3:J9)</f>
        <v>9</v>
      </c>
      <c r="K10" s="28" t="s">
        <v>66</v>
      </c>
      <c r="L10" s="25"/>
      <c r="M10" s="26"/>
      <c r="N10" s="25"/>
      <c r="O10" s="26"/>
      <c r="P10" s="26"/>
      <c r="Q10" s="26"/>
      <c r="R10" s="27">
        <f>SUM(R3:R9)</f>
        <v>0</v>
      </c>
      <c r="S10" s="28" t="s">
        <v>66</v>
      </c>
      <c r="T10" s="27">
        <f>SUM(T3:T9)</f>
        <v>4</v>
      </c>
      <c r="U10" s="28" t="s">
        <v>66</v>
      </c>
      <c r="V10" s="27">
        <f>SUM(V3:V9)</f>
        <v>0</v>
      </c>
      <c r="W10" s="28" t="s">
        <v>66</v>
      </c>
      <c r="X10" s="27">
        <f>SUM(X3:X9)</f>
        <v>8</v>
      </c>
      <c r="Y10" s="28" t="s">
        <v>93</v>
      </c>
      <c r="Z10" s="27">
        <f>SUM(Z3:Z9)</f>
        <v>1</v>
      </c>
      <c r="AA10" s="28" t="s">
        <v>67</v>
      </c>
    </row>
    <row r="11" spans="1:27" x14ac:dyDescent="0.4">
      <c r="A11" s="21" t="s">
        <v>39</v>
      </c>
      <c r="B11" s="22" t="s">
        <v>64</v>
      </c>
      <c r="C11" s="22" t="s">
        <v>65</v>
      </c>
      <c r="D11" s="22" t="s">
        <v>98</v>
      </c>
      <c r="E11" s="22" t="s">
        <v>37</v>
      </c>
      <c r="F11" s="38" t="s">
        <v>18</v>
      </c>
      <c r="G11" s="39"/>
      <c r="H11" s="38" t="s">
        <v>21</v>
      </c>
      <c r="I11" s="39"/>
      <c r="J11" s="38" t="s">
        <v>20</v>
      </c>
      <c r="K11" s="39"/>
      <c r="L11" s="38" t="s">
        <v>25</v>
      </c>
      <c r="M11" s="39"/>
      <c r="N11" s="38" t="s">
        <v>26</v>
      </c>
      <c r="O11" s="39"/>
      <c r="P11" s="38" t="s">
        <v>27</v>
      </c>
      <c r="Q11" s="39"/>
      <c r="R11" s="38" t="s">
        <v>19</v>
      </c>
      <c r="S11" s="39"/>
      <c r="T11" s="38" t="s">
        <v>28</v>
      </c>
      <c r="U11" s="39"/>
      <c r="V11" s="38" t="s">
        <v>29</v>
      </c>
      <c r="W11" s="39"/>
      <c r="X11" s="38" t="s">
        <v>79</v>
      </c>
      <c r="Y11" s="39"/>
      <c r="Z11" s="38" t="s">
        <v>46</v>
      </c>
      <c r="AA11" s="39"/>
    </row>
    <row r="12" spans="1:27" x14ac:dyDescent="0.4">
      <c r="A12" s="16" t="s">
        <v>94</v>
      </c>
      <c r="B12" s="23">
        <v>8</v>
      </c>
      <c r="C12" s="23">
        <v>2</v>
      </c>
      <c r="D12" s="23">
        <f>Z12</f>
        <v>0</v>
      </c>
      <c r="E12" s="24">
        <f t="shared" ref="E12:E18" si="2">+G12+I12+K12+S12+U12+W12+Y12+AA12</f>
        <v>0</v>
      </c>
      <c r="F12" s="31">
        <v>0</v>
      </c>
      <c r="G12" s="24">
        <f>IF(F12&lt;&gt;"",F12*('1. Test Lanes Prices'!$C$4+'1. Test Lanes Prices'!C62),"")</f>
        <v>0</v>
      </c>
      <c r="H12" s="31">
        <v>0</v>
      </c>
      <c r="I12" s="24">
        <f>IF(H12&lt;&gt;"",H12*('1. Test Lanes Prices'!$E$4+'1. Test Lanes Prices'!D62),"")</f>
        <v>0</v>
      </c>
      <c r="J12" s="31">
        <v>3</v>
      </c>
      <c r="K12" s="24">
        <f>IF(J12&lt;&gt;"",J12*('1. Test Lanes Prices'!$E$4+'1. Test Lanes Prices'!E62),"")</f>
        <v>0</v>
      </c>
      <c r="L12" s="25"/>
      <c r="M12" s="26"/>
      <c r="N12" s="25"/>
      <c r="O12" s="26"/>
      <c r="P12" s="25"/>
      <c r="Q12" s="26"/>
      <c r="R12" s="31">
        <v>0</v>
      </c>
      <c r="S12" s="24">
        <f>IF(R12&lt;&gt;"",R12*('1. Test Lanes Prices'!$I$4+'1. Test Lanes Prices'!I62),"")</f>
        <v>0</v>
      </c>
      <c r="T12" s="31">
        <v>3</v>
      </c>
      <c r="U12" s="24">
        <f>IF(T12&lt;&gt;"",T12*('1. Test Lanes Prices'!$J$4+'1. Test Lanes Prices'!J62),"")</f>
        <v>0</v>
      </c>
      <c r="V12" s="31">
        <v>0</v>
      </c>
      <c r="W12" s="24">
        <f>IF(V12&lt;&gt;"",V12*('1. Test Lanes Prices'!$K$4+'1. Test Lanes Prices'!K62),"")</f>
        <v>0</v>
      </c>
      <c r="X12" s="31">
        <v>3</v>
      </c>
      <c r="Y12" s="24">
        <f>IF(X12&lt;&gt;"",X12*'1. Test Lanes Prices'!$B$38,"")</f>
        <v>0</v>
      </c>
      <c r="Z12" s="25"/>
      <c r="AA12" s="26"/>
    </row>
    <row r="13" spans="1:27" x14ac:dyDescent="0.4">
      <c r="A13" s="16" t="s">
        <v>41</v>
      </c>
      <c r="B13" s="23">
        <v>1</v>
      </c>
      <c r="C13" s="23">
        <v>0</v>
      </c>
      <c r="D13" s="23">
        <f t="shared" ref="D13:D19" si="3">Z13</f>
        <v>0</v>
      </c>
      <c r="E13" s="24">
        <f t="shared" si="2"/>
        <v>0</v>
      </c>
      <c r="F13" s="31">
        <v>0</v>
      </c>
      <c r="G13" s="24">
        <f>IF(F13&lt;&gt;"",F13*('1. Test Lanes Prices'!$C$4+'1. Test Lanes Prices'!C63),"")</f>
        <v>0</v>
      </c>
      <c r="H13" s="31">
        <v>1</v>
      </c>
      <c r="I13" s="24">
        <f>IF(H13&lt;&gt;"",H13*('1. Test Lanes Prices'!$E$4+'1. Test Lanes Prices'!D63),"")</f>
        <v>0</v>
      </c>
      <c r="J13" s="31">
        <v>0</v>
      </c>
      <c r="K13" s="24">
        <f>IF(J13&lt;&gt;"",J13*('1. Test Lanes Prices'!$E$4+'1. Test Lanes Prices'!E63),"")</f>
        <v>0</v>
      </c>
      <c r="L13" s="25"/>
      <c r="M13" s="26"/>
      <c r="N13" s="25"/>
      <c r="O13" s="26"/>
      <c r="P13" s="25"/>
      <c r="Q13" s="26"/>
      <c r="R13" s="25"/>
      <c r="S13" s="26"/>
      <c r="T13" s="25"/>
      <c r="U13" s="26"/>
      <c r="V13" s="25"/>
      <c r="W13" s="26"/>
      <c r="X13" s="31">
        <v>1</v>
      </c>
      <c r="Y13" s="24">
        <f>IF(X13&lt;&gt;"",X13*'1. Test Lanes Prices'!$B$38,"")</f>
        <v>0</v>
      </c>
      <c r="Z13" s="25"/>
      <c r="AA13" s="26"/>
    </row>
    <row r="14" spans="1:27" x14ac:dyDescent="0.4">
      <c r="A14" s="16" t="s">
        <v>42</v>
      </c>
      <c r="B14" s="23">
        <v>1</v>
      </c>
      <c r="C14" s="23">
        <v>0</v>
      </c>
      <c r="D14" s="23">
        <f t="shared" si="3"/>
        <v>0</v>
      </c>
      <c r="E14" s="24">
        <f t="shared" si="2"/>
        <v>0</v>
      </c>
      <c r="F14" s="31">
        <v>0</v>
      </c>
      <c r="G14" s="24">
        <f>IF(F14&lt;&gt;"",F14*('1. Test Lanes Prices'!$C$4+'1. Test Lanes Prices'!C64),"")</f>
        <v>0</v>
      </c>
      <c r="H14" s="31">
        <v>1</v>
      </c>
      <c r="I14" s="24">
        <f>IF(H14&lt;&gt;"",H14*('1. Test Lanes Prices'!$E$4+'1. Test Lanes Prices'!D64),"")</f>
        <v>0</v>
      </c>
      <c r="J14" s="31">
        <v>0</v>
      </c>
      <c r="K14" s="24">
        <f>IF(J14&lt;&gt;"",J14*('1. Test Lanes Prices'!$E$4+'1. Test Lanes Prices'!E64),"")</f>
        <v>0</v>
      </c>
      <c r="L14" s="25"/>
      <c r="M14" s="26"/>
      <c r="N14" s="25"/>
      <c r="O14" s="26"/>
      <c r="P14" s="25"/>
      <c r="Q14" s="26"/>
      <c r="R14" s="25"/>
      <c r="S14" s="26"/>
      <c r="T14" s="25"/>
      <c r="U14" s="26"/>
      <c r="V14" s="25"/>
      <c r="W14" s="26"/>
      <c r="X14" s="31">
        <v>1</v>
      </c>
      <c r="Y14" s="24">
        <f>IF(X14&lt;&gt;"",X14*'1. Test Lanes Prices'!$B$38,"")</f>
        <v>0</v>
      </c>
      <c r="Z14" s="25"/>
      <c r="AA14" s="26"/>
    </row>
    <row r="15" spans="1:27" x14ac:dyDescent="0.4">
      <c r="A15" s="16" t="s">
        <v>43</v>
      </c>
      <c r="B15" s="23">
        <v>1</v>
      </c>
      <c r="C15" s="23">
        <v>1</v>
      </c>
      <c r="D15" s="23">
        <f t="shared" si="3"/>
        <v>0</v>
      </c>
      <c r="E15" s="24">
        <f t="shared" si="2"/>
        <v>0</v>
      </c>
      <c r="F15" s="31">
        <v>0</v>
      </c>
      <c r="G15" s="24">
        <f>IF(F15&lt;&gt;"",F15*('1. Test Lanes Prices'!$C$4+'1. Test Lanes Prices'!C65),"")</f>
        <v>0</v>
      </c>
      <c r="H15" s="31">
        <v>1</v>
      </c>
      <c r="I15" s="24">
        <f>IF(H15&lt;&gt;"",H15*('1. Test Lanes Prices'!$E$4+'1. Test Lanes Prices'!D65),"")</f>
        <v>0</v>
      </c>
      <c r="J15" s="31">
        <v>0</v>
      </c>
      <c r="K15" s="24">
        <f>IF(J15&lt;&gt;"",J15*('1. Test Lanes Prices'!$E$4+'1. Test Lanes Prices'!E65),"")</f>
        <v>0</v>
      </c>
      <c r="L15" s="25"/>
      <c r="M15" s="26"/>
      <c r="N15" s="25"/>
      <c r="O15" s="26"/>
      <c r="P15" s="25"/>
      <c r="Q15" s="26"/>
      <c r="R15" s="31">
        <v>0</v>
      </c>
      <c r="S15" s="24">
        <f>IF(R15&lt;&gt;"",R15*('1. Test Lanes Prices'!$I$4+'1. Test Lanes Prices'!I65),"")</f>
        <v>0</v>
      </c>
      <c r="T15" s="31">
        <v>1</v>
      </c>
      <c r="U15" s="24">
        <f>IF(T15&lt;&gt;"",T15*('1. Test Lanes Prices'!$J$4+'1. Test Lanes Prices'!J65),"")</f>
        <v>0</v>
      </c>
      <c r="V15" s="31">
        <v>0</v>
      </c>
      <c r="W15" s="24">
        <f>IF(V15&lt;&gt;"",V15*('1. Test Lanes Prices'!$K$4+'1. Test Lanes Prices'!K65),"")</f>
        <v>0</v>
      </c>
      <c r="X15" s="31">
        <v>1</v>
      </c>
      <c r="Y15" s="24">
        <f>IF(X15&lt;&gt;"",X15*'1. Test Lanes Prices'!$B$38,"")</f>
        <v>0</v>
      </c>
      <c r="Z15" s="25"/>
      <c r="AA15" s="26"/>
    </row>
    <row r="16" spans="1:27" x14ac:dyDescent="0.4">
      <c r="A16" s="16" t="s">
        <v>44</v>
      </c>
      <c r="B16" s="23">
        <v>0</v>
      </c>
      <c r="C16" s="23">
        <v>1</v>
      </c>
      <c r="D16" s="23">
        <f t="shared" si="3"/>
        <v>0</v>
      </c>
      <c r="E16" s="24">
        <f t="shared" si="2"/>
        <v>0</v>
      </c>
      <c r="F16" s="31">
        <v>0</v>
      </c>
      <c r="G16" s="24">
        <f>IF(F16&lt;&gt;"",F16*('1. Test Lanes Prices'!$C$4+'1. Test Lanes Prices'!C66),"")</f>
        <v>0</v>
      </c>
      <c r="H16" s="25"/>
      <c r="I16" s="26"/>
      <c r="J16" s="25"/>
      <c r="K16" s="26"/>
      <c r="L16" s="25"/>
      <c r="M16" s="26"/>
      <c r="N16" s="25"/>
      <c r="O16" s="26"/>
      <c r="P16" s="25"/>
      <c r="Q16" s="26"/>
      <c r="R16" s="31">
        <v>0</v>
      </c>
      <c r="S16" s="24">
        <f>IF(R16&lt;&gt;"",R16*('1. Test Lanes Prices'!$I$4+'1. Test Lanes Prices'!I66),"")</f>
        <v>0</v>
      </c>
      <c r="T16" s="31">
        <v>1</v>
      </c>
      <c r="U16" s="24">
        <f>IF(T16&lt;&gt;"",T16*('1. Test Lanes Prices'!$J$4+'1. Test Lanes Prices'!J66),"")</f>
        <v>0</v>
      </c>
      <c r="V16" s="31">
        <v>0</v>
      </c>
      <c r="W16" s="24">
        <f>IF(V16&lt;&gt;"",V16*('1. Test Lanes Prices'!$K$4+'1. Test Lanes Prices'!K66),"")</f>
        <v>0</v>
      </c>
      <c r="X16" s="31">
        <v>1</v>
      </c>
      <c r="Y16" s="24">
        <f>IF(X16&lt;&gt;"",X16*'1. Test Lanes Prices'!$B$38,"")</f>
        <v>0</v>
      </c>
      <c r="Z16" s="25"/>
      <c r="AA16" s="26"/>
    </row>
    <row r="17" spans="1:27" x14ac:dyDescent="0.4">
      <c r="A17" s="16" t="s">
        <v>45</v>
      </c>
      <c r="B17" s="23">
        <v>1</v>
      </c>
      <c r="C17" s="23">
        <v>0</v>
      </c>
      <c r="D17" s="23">
        <f t="shared" si="3"/>
        <v>0</v>
      </c>
      <c r="E17" s="24">
        <f t="shared" si="2"/>
        <v>0</v>
      </c>
      <c r="F17" s="31">
        <v>0</v>
      </c>
      <c r="G17" s="24">
        <f>IF(F17&lt;&gt;"",F17*('1. Test Lanes Prices'!$C$4+'1. Test Lanes Prices'!C67),"")</f>
        <v>0</v>
      </c>
      <c r="H17" s="31">
        <v>1</v>
      </c>
      <c r="I17" s="24">
        <f>IF(H17&lt;&gt;"",H17*('1. Test Lanes Prices'!$E$4+'1. Test Lanes Prices'!D67),"")</f>
        <v>0</v>
      </c>
      <c r="J17" s="31">
        <v>0</v>
      </c>
      <c r="K17" s="24">
        <f>IF(J17&lt;&gt;"",J17*('1. Test Lanes Prices'!$E$4+'1. Test Lanes Prices'!E67),"")</f>
        <v>0</v>
      </c>
      <c r="L17" s="25"/>
      <c r="M17" s="26"/>
      <c r="N17" s="25"/>
      <c r="O17" s="26"/>
      <c r="P17" s="25"/>
      <c r="Q17" s="26"/>
      <c r="R17" s="25"/>
      <c r="S17" s="26"/>
      <c r="T17" s="25"/>
      <c r="U17" s="26"/>
      <c r="V17" s="25"/>
      <c r="W17" s="26"/>
      <c r="X17" s="31">
        <v>1</v>
      </c>
      <c r="Y17" s="24">
        <f>IF(X17&lt;&gt;"",X17*'1. Test Lanes Prices'!$B$38,"")</f>
        <v>0</v>
      </c>
      <c r="Z17" s="25"/>
      <c r="AA17" s="26"/>
    </row>
    <row r="18" spans="1:27" x14ac:dyDescent="0.4">
      <c r="A18" s="16" t="s">
        <v>47</v>
      </c>
      <c r="B18" s="23">
        <v>0</v>
      </c>
      <c r="C18" s="23">
        <v>0</v>
      </c>
      <c r="D18" s="23">
        <f t="shared" si="3"/>
        <v>1</v>
      </c>
      <c r="E18" s="24">
        <f t="shared" si="2"/>
        <v>0</v>
      </c>
      <c r="F18" s="25"/>
      <c r="G18" s="26"/>
      <c r="H18" s="25"/>
      <c r="I18" s="26"/>
      <c r="J18" s="25"/>
      <c r="K18" s="26"/>
      <c r="L18" s="25"/>
      <c r="M18" s="26"/>
      <c r="N18" s="25"/>
      <c r="O18" s="26"/>
      <c r="P18" s="25"/>
      <c r="Q18" s="26"/>
      <c r="R18" s="25"/>
      <c r="S18" s="26"/>
      <c r="T18" s="25"/>
      <c r="U18" s="26"/>
      <c r="V18" s="25"/>
      <c r="W18" s="26"/>
      <c r="X18" s="25"/>
      <c r="Y18" s="26"/>
      <c r="Z18" s="31">
        <v>1</v>
      </c>
      <c r="AA18" s="24">
        <f>+Z18*'1. Test Lanes Prices'!$B$49</f>
        <v>0</v>
      </c>
    </row>
    <row r="19" spans="1:27" x14ac:dyDescent="0.4">
      <c r="A19" s="33" t="s">
        <v>38</v>
      </c>
      <c r="B19" s="34">
        <f>SUM(B12:B18)</f>
        <v>12</v>
      </c>
      <c r="C19" s="34">
        <f>SUM(C12:C18)</f>
        <v>4</v>
      </c>
      <c r="D19" s="34">
        <f>SUM(D12:D18)</f>
        <v>1</v>
      </c>
      <c r="E19" s="7">
        <f>SUM(E12:E18)</f>
        <v>0</v>
      </c>
      <c r="F19" s="27">
        <f>SUM(F12:F18)</f>
        <v>0</v>
      </c>
      <c r="G19" s="28" t="s">
        <v>66</v>
      </c>
      <c r="H19" s="27">
        <f>SUM(H12:H18)</f>
        <v>4</v>
      </c>
      <c r="I19" s="28" t="s">
        <v>66</v>
      </c>
      <c r="J19" s="27">
        <f>SUM(J12:J18)</f>
        <v>3</v>
      </c>
      <c r="K19" s="28" t="s">
        <v>66</v>
      </c>
      <c r="L19" s="25"/>
      <c r="M19" s="26"/>
      <c r="N19" s="25"/>
      <c r="O19" s="26"/>
      <c r="P19" s="26"/>
      <c r="Q19" s="26"/>
      <c r="R19" s="27">
        <f>SUM(R12:R18)</f>
        <v>0</v>
      </c>
      <c r="S19" s="28" t="s">
        <v>66</v>
      </c>
      <c r="T19" s="27">
        <f>SUM(T12:T18)</f>
        <v>5</v>
      </c>
      <c r="U19" s="28" t="s">
        <v>66</v>
      </c>
      <c r="V19" s="27">
        <f>SUM(V12:V18)</f>
        <v>0</v>
      </c>
      <c r="W19" s="28" t="s">
        <v>66</v>
      </c>
      <c r="X19" s="27">
        <f>SUM(X12:X18)</f>
        <v>8</v>
      </c>
      <c r="Y19" s="28" t="s">
        <v>93</v>
      </c>
      <c r="Z19" s="27">
        <f>SUM(Z12:Z18)</f>
        <v>1</v>
      </c>
      <c r="AA19" s="28" t="s">
        <v>67</v>
      </c>
    </row>
    <row r="20" spans="1:27" x14ac:dyDescent="0.4">
      <c r="A20" s="21" t="s">
        <v>40</v>
      </c>
      <c r="B20" s="22" t="s">
        <v>64</v>
      </c>
      <c r="C20" s="22" t="s">
        <v>65</v>
      </c>
      <c r="D20" s="22" t="s">
        <v>98</v>
      </c>
      <c r="E20" s="22" t="s">
        <v>37</v>
      </c>
      <c r="F20" s="38" t="s">
        <v>18</v>
      </c>
      <c r="G20" s="39"/>
      <c r="H20" s="38" t="s">
        <v>21</v>
      </c>
      <c r="I20" s="39"/>
      <c r="J20" s="38" t="s">
        <v>20</v>
      </c>
      <c r="K20" s="39"/>
      <c r="L20" s="38" t="s">
        <v>25</v>
      </c>
      <c r="M20" s="39"/>
      <c r="N20" s="38" t="s">
        <v>26</v>
      </c>
      <c r="O20" s="39"/>
      <c r="P20" s="38" t="s">
        <v>27</v>
      </c>
      <c r="Q20" s="39"/>
      <c r="R20" s="38" t="s">
        <v>19</v>
      </c>
      <c r="S20" s="39"/>
      <c r="T20" s="38" t="s">
        <v>28</v>
      </c>
      <c r="U20" s="39"/>
      <c r="V20" s="38" t="s">
        <v>29</v>
      </c>
      <c r="W20" s="39"/>
      <c r="X20" s="38" t="s">
        <v>79</v>
      </c>
      <c r="Y20" s="39"/>
      <c r="Z20" s="38" t="s">
        <v>46</v>
      </c>
      <c r="AA20" s="39"/>
    </row>
    <row r="21" spans="1:27" x14ac:dyDescent="0.4">
      <c r="A21" s="16" t="s">
        <v>94</v>
      </c>
      <c r="B21" s="23">
        <v>7</v>
      </c>
      <c r="C21" s="23">
        <v>3</v>
      </c>
      <c r="D21" s="23">
        <f>Z21</f>
        <v>0</v>
      </c>
      <c r="E21" s="24">
        <f t="shared" ref="E21:E28" si="4">+G21+I21+K21+S21+U21+W21+Y21+AA21</f>
        <v>0</v>
      </c>
      <c r="F21" s="31">
        <v>0</v>
      </c>
      <c r="G21" s="24">
        <f>IF(F21&lt;&gt;"",F21*('1. Test Lanes Prices'!$C$4+'1. Test Lanes Prices'!C69),"")</f>
        <v>0</v>
      </c>
      <c r="H21" s="31">
        <v>0</v>
      </c>
      <c r="I21" s="24">
        <f>IF(H21&lt;&gt;"",H21*('1. Test Lanes Prices'!$E$4+'1. Test Lanes Prices'!D69),"")</f>
        <v>0</v>
      </c>
      <c r="J21" s="31"/>
      <c r="K21" s="24"/>
      <c r="L21" s="25"/>
      <c r="M21" s="26"/>
      <c r="N21" s="25"/>
      <c r="O21" s="26"/>
      <c r="P21" s="25"/>
      <c r="Q21" s="26"/>
      <c r="R21" s="31">
        <v>0</v>
      </c>
      <c r="S21" s="24">
        <f>IF(R21&lt;&gt;"",R21*('1. Test Lanes Prices'!$I$4+'1. Test Lanes Prices'!I69),"")</f>
        <v>0</v>
      </c>
      <c r="T21" s="31">
        <v>3</v>
      </c>
      <c r="U21" s="24">
        <f>IF(T21&lt;&gt;"",T21*('1. Test Lanes Prices'!$J$4+'1. Test Lanes Prices'!J69),"")</f>
        <v>0</v>
      </c>
      <c r="V21" s="31">
        <v>0</v>
      </c>
      <c r="W21" s="24">
        <f>IF(V21&lt;&gt;"",V21*('1. Test Lanes Prices'!$K$4+'1. Test Lanes Prices'!K69),"")</f>
        <v>0</v>
      </c>
      <c r="X21" s="31">
        <v>3</v>
      </c>
      <c r="Y21" s="24">
        <f>IF(X21&lt;&gt;"",X21*'1. Test Lanes Prices'!$B$38,"")</f>
        <v>0</v>
      </c>
      <c r="Z21" s="25"/>
      <c r="AA21" s="26"/>
    </row>
    <row r="22" spans="1:27" x14ac:dyDescent="0.4">
      <c r="A22" s="16" t="s">
        <v>49</v>
      </c>
      <c r="B22" s="23">
        <v>0</v>
      </c>
      <c r="C22" s="23">
        <v>1</v>
      </c>
      <c r="D22" s="23">
        <f t="shared" ref="D22:D28" si="5">Z22</f>
        <v>0</v>
      </c>
      <c r="E22" s="24">
        <f t="shared" si="4"/>
        <v>0</v>
      </c>
      <c r="F22" s="31">
        <v>0</v>
      </c>
      <c r="G22" s="24">
        <f>IF(F22&lt;&gt;"",F22*('1. Test Lanes Prices'!$C$4+'1. Test Lanes Prices'!C70),"")</f>
        <v>0</v>
      </c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31">
        <v>0</v>
      </c>
      <c r="S22" s="24">
        <f>IF(R22&lt;&gt;"",R22*('1. Test Lanes Prices'!$I$4+'1. Test Lanes Prices'!I70),"")</f>
        <v>0</v>
      </c>
      <c r="T22" s="31">
        <v>1</v>
      </c>
      <c r="U22" s="24">
        <f>IF(T22&lt;&gt;"",T22*('1. Test Lanes Prices'!$J$4+'1. Test Lanes Prices'!J70),"")</f>
        <v>0</v>
      </c>
      <c r="V22" s="31">
        <v>0</v>
      </c>
      <c r="W22" s="24">
        <f>IF(V22&lt;&gt;"",V22*('1. Test Lanes Prices'!$K$4+'1. Test Lanes Prices'!K70),"")</f>
        <v>0</v>
      </c>
      <c r="X22" s="31">
        <v>1</v>
      </c>
      <c r="Y22" s="24">
        <f>IF(X22&lt;&gt;"",X22*'1. Test Lanes Prices'!$B$38,"")</f>
        <v>0</v>
      </c>
      <c r="Z22" s="25"/>
      <c r="AA22" s="26"/>
    </row>
    <row r="23" spans="1:27" x14ac:dyDescent="0.4">
      <c r="A23" s="16" t="s">
        <v>50</v>
      </c>
      <c r="B23" s="23">
        <v>0</v>
      </c>
      <c r="C23" s="23">
        <v>1</v>
      </c>
      <c r="D23" s="23">
        <f t="shared" si="5"/>
        <v>0</v>
      </c>
      <c r="E23" s="24">
        <f t="shared" si="4"/>
        <v>0</v>
      </c>
      <c r="F23" s="31">
        <v>0</v>
      </c>
      <c r="G23" s="24">
        <f>IF(F23&lt;&gt;"",F23*('1. Test Lanes Prices'!$C$4+'1. Test Lanes Prices'!C71),"")</f>
        <v>0</v>
      </c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31">
        <v>0</v>
      </c>
      <c r="S23" s="24">
        <f>IF(R23&lt;&gt;"",R23*('1. Test Lanes Prices'!$I$4+'1. Test Lanes Prices'!I71),"")</f>
        <v>0</v>
      </c>
      <c r="T23" s="31">
        <v>1</v>
      </c>
      <c r="U23" s="24">
        <f>IF(T23&lt;&gt;"",T23*('1. Test Lanes Prices'!$J$4+'1. Test Lanes Prices'!J71),"")</f>
        <v>0</v>
      </c>
      <c r="V23" s="31">
        <v>0</v>
      </c>
      <c r="W23" s="24">
        <f>IF(V23&lt;&gt;"",V23*('1. Test Lanes Prices'!$K$4+'1. Test Lanes Prices'!K71),"")</f>
        <v>0</v>
      </c>
      <c r="X23" s="31">
        <v>1</v>
      </c>
      <c r="Y23" s="24">
        <f>IF(X23&lt;&gt;"",X23*'1. Test Lanes Prices'!$B$38,"")</f>
        <v>0</v>
      </c>
      <c r="Z23" s="25"/>
      <c r="AA23" s="26"/>
    </row>
    <row r="24" spans="1:27" x14ac:dyDescent="0.4">
      <c r="A24" s="16" t="s">
        <v>51</v>
      </c>
      <c r="B24" s="23">
        <v>1</v>
      </c>
      <c r="C24" s="23">
        <v>0</v>
      </c>
      <c r="D24" s="23">
        <f t="shared" si="5"/>
        <v>0</v>
      </c>
      <c r="E24" s="24">
        <f t="shared" si="4"/>
        <v>0</v>
      </c>
      <c r="F24" s="31">
        <v>0</v>
      </c>
      <c r="G24" s="24">
        <f>IF(F24&lt;&gt;"",F24*('1. Test Lanes Prices'!$C$4+'1. Test Lanes Prices'!C72),"")</f>
        <v>0</v>
      </c>
      <c r="H24" s="31">
        <v>1</v>
      </c>
      <c r="I24" s="24">
        <f>IF(H24&lt;&gt;"",H24*('1. Test Lanes Prices'!$E$4+'1. Test Lanes Prices'!D72),"")</f>
        <v>0</v>
      </c>
      <c r="J24" s="31">
        <v>0</v>
      </c>
      <c r="K24" s="24">
        <f>IF(J24&lt;&gt;"",J24*('1. Test Lanes Prices'!$E$4+'1. Test Lanes Prices'!E72),"")</f>
        <v>0</v>
      </c>
      <c r="L24" s="25"/>
      <c r="M24" s="26"/>
      <c r="N24" s="25"/>
      <c r="O24" s="26"/>
      <c r="P24" s="25"/>
      <c r="Q24" s="26"/>
      <c r="R24" s="25"/>
      <c r="S24" s="26"/>
      <c r="T24" s="25"/>
      <c r="U24" s="26"/>
      <c r="V24" s="25"/>
      <c r="W24" s="26"/>
      <c r="X24" s="31">
        <v>1</v>
      </c>
      <c r="Y24" s="24">
        <f>IF(X24&lt;&gt;"",X24*'1. Test Lanes Prices'!$B$38,"")</f>
        <v>0</v>
      </c>
      <c r="Z24" s="25"/>
      <c r="AA24" s="26"/>
    </row>
    <row r="25" spans="1:27" x14ac:dyDescent="0.4">
      <c r="A25" s="16" t="s">
        <v>52</v>
      </c>
      <c r="B25" s="23">
        <v>1</v>
      </c>
      <c r="C25" s="23">
        <v>0</v>
      </c>
      <c r="D25" s="23">
        <f t="shared" si="5"/>
        <v>0</v>
      </c>
      <c r="E25" s="24">
        <f t="shared" si="4"/>
        <v>0</v>
      </c>
      <c r="F25" s="31">
        <v>0</v>
      </c>
      <c r="G25" s="24">
        <f>IF(F25&lt;&gt;"",F25*('1. Test Lanes Prices'!$C$4+'1. Test Lanes Prices'!C73),"")</f>
        <v>0</v>
      </c>
      <c r="H25" s="31">
        <v>1</v>
      </c>
      <c r="I25" s="24">
        <f>IF(H25&lt;&gt;"",H25*('1. Test Lanes Prices'!$E$4+'1. Test Lanes Prices'!D73),"")</f>
        <v>0</v>
      </c>
      <c r="J25" s="31">
        <v>0</v>
      </c>
      <c r="K25" s="24">
        <f>IF(J25&lt;&gt;"",J25*('1. Test Lanes Prices'!$E$4+'1. Test Lanes Prices'!E73),"")</f>
        <v>0</v>
      </c>
      <c r="L25" s="25"/>
      <c r="M25" s="26"/>
      <c r="N25" s="25"/>
      <c r="O25" s="26"/>
      <c r="P25" s="25"/>
      <c r="Q25" s="26"/>
      <c r="R25" s="25"/>
      <c r="S25" s="26"/>
      <c r="T25" s="25"/>
      <c r="U25" s="26"/>
      <c r="V25" s="25"/>
      <c r="W25" s="26"/>
      <c r="X25" s="31">
        <v>1</v>
      </c>
      <c r="Y25" s="24">
        <f>IF(X25&lt;&gt;"",X25*'1. Test Lanes Prices'!$B$38,"")</f>
        <v>0</v>
      </c>
      <c r="Z25" s="25"/>
      <c r="AA25" s="26"/>
    </row>
    <row r="26" spans="1:27" x14ac:dyDescent="0.4">
      <c r="A26" s="16" t="s">
        <v>53</v>
      </c>
      <c r="B26" s="23">
        <v>1</v>
      </c>
      <c r="C26" s="23">
        <v>0</v>
      </c>
      <c r="D26" s="23">
        <f t="shared" si="5"/>
        <v>0</v>
      </c>
      <c r="E26" s="24">
        <f t="shared" si="4"/>
        <v>0</v>
      </c>
      <c r="F26" s="31">
        <v>0</v>
      </c>
      <c r="G26" s="24">
        <f>IF(F26&lt;&gt;"",F26*('1. Test Lanes Prices'!$C$4+'1. Test Lanes Prices'!C74),"")</f>
        <v>0</v>
      </c>
      <c r="H26" s="31">
        <v>1</v>
      </c>
      <c r="I26" s="24">
        <f>IF(H26&lt;&gt;"",H26*('1. Test Lanes Prices'!$E$4+'1. Test Lanes Prices'!D74),"")</f>
        <v>0</v>
      </c>
      <c r="J26" s="31">
        <v>0</v>
      </c>
      <c r="K26" s="24">
        <f>IF(J26&lt;&gt;"",J26*('1. Test Lanes Prices'!$E$4+'1. Test Lanes Prices'!E74),"")</f>
        <v>0</v>
      </c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31">
        <v>1</v>
      </c>
      <c r="Y26" s="24">
        <f>IF(X26&lt;&gt;"",X26*'1. Test Lanes Prices'!$B$38,"")</f>
        <v>0</v>
      </c>
      <c r="Z26" s="25"/>
      <c r="AA26" s="26"/>
    </row>
    <row r="27" spans="1:27" x14ac:dyDescent="0.4">
      <c r="A27" s="16" t="s">
        <v>54</v>
      </c>
      <c r="B27" s="23">
        <v>1</v>
      </c>
      <c r="C27" s="23">
        <v>0</v>
      </c>
      <c r="D27" s="23">
        <f t="shared" si="5"/>
        <v>0</v>
      </c>
      <c r="E27" s="24">
        <f t="shared" si="4"/>
        <v>0</v>
      </c>
      <c r="F27" s="31">
        <v>0</v>
      </c>
      <c r="G27" s="24">
        <f>IF(F27&lt;&gt;"",F27*('1. Test Lanes Prices'!$C$4+'1. Test Lanes Prices'!C75),"")</f>
        <v>0</v>
      </c>
      <c r="H27" s="31">
        <v>1</v>
      </c>
      <c r="I27" s="24">
        <f>IF(H27&lt;&gt;"",H27*('1. Test Lanes Prices'!$E$4+'1. Test Lanes Prices'!D75),"")</f>
        <v>0</v>
      </c>
      <c r="J27" s="31">
        <v>0</v>
      </c>
      <c r="K27" s="24">
        <f>IF(J27&lt;&gt;"",J27*('1. Test Lanes Prices'!$E$4+'1. Test Lanes Prices'!E75),"")</f>
        <v>0</v>
      </c>
      <c r="L27" s="25"/>
      <c r="M27" s="26"/>
      <c r="N27" s="25"/>
      <c r="O27" s="26"/>
      <c r="P27" s="25"/>
      <c r="Q27" s="26"/>
      <c r="R27" s="25"/>
      <c r="S27" s="26"/>
      <c r="T27" s="25"/>
      <c r="U27" s="26"/>
      <c r="V27" s="25"/>
      <c r="W27" s="26"/>
      <c r="X27" s="31">
        <v>1</v>
      </c>
      <c r="Y27" s="24">
        <f>IF(X27&lt;&gt;"",X27*'1. Test Lanes Prices'!$B$38,"")</f>
        <v>0</v>
      </c>
      <c r="Z27" s="25"/>
      <c r="AA27" s="26"/>
    </row>
    <row r="28" spans="1:27" x14ac:dyDescent="0.4">
      <c r="A28" s="16" t="s">
        <v>97</v>
      </c>
      <c r="B28" s="23">
        <v>0</v>
      </c>
      <c r="C28" s="23">
        <v>0</v>
      </c>
      <c r="D28" s="23">
        <f t="shared" si="5"/>
        <v>1</v>
      </c>
      <c r="E28" s="24">
        <f t="shared" si="4"/>
        <v>0</v>
      </c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31">
        <v>1</v>
      </c>
      <c r="AA28" s="24">
        <f>+Z28*'1. Test Lanes Prices'!$B$49</f>
        <v>0</v>
      </c>
    </row>
    <row r="29" spans="1:27" x14ac:dyDescent="0.4">
      <c r="A29" s="33" t="s">
        <v>38</v>
      </c>
      <c r="B29" s="34">
        <f>SUM(B21:B28)</f>
        <v>11</v>
      </c>
      <c r="C29" s="34">
        <f>SUM(C21:C28)</f>
        <v>5</v>
      </c>
      <c r="D29" s="34">
        <f>SUM(D21:D28)</f>
        <v>1</v>
      </c>
      <c r="E29" s="7">
        <f>SUM(E21:E28)</f>
        <v>0</v>
      </c>
      <c r="F29" s="27">
        <f>SUM(F21:F28)</f>
        <v>0</v>
      </c>
      <c r="G29" s="28" t="s">
        <v>66</v>
      </c>
      <c r="H29" s="27">
        <f>SUM(H21:H28)</f>
        <v>4</v>
      </c>
      <c r="I29" s="28" t="s">
        <v>66</v>
      </c>
      <c r="J29" s="27">
        <f>SUM(J21:J28)</f>
        <v>0</v>
      </c>
      <c r="K29" s="28" t="s">
        <v>66</v>
      </c>
      <c r="L29" s="25"/>
      <c r="M29" s="26"/>
      <c r="N29" s="25"/>
      <c r="O29" s="26"/>
      <c r="P29" s="26"/>
      <c r="Q29" s="26"/>
      <c r="R29" s="27">
        <f>SUM(R21:R28)</f>
        <v>0</v>
      </c>
      <c r="S29" s="28" t="s">
        <v>66</v>
      </c>
      <c r="T29" s="27">
        <f>SUM(T21:T28)</f>
        <v>5</v>
      </c>
      <c r="U29" s="28" t="s">
        <v>66</v>
      </c>
      <c r="V29" s="27">
        <f>SUM(V21:V28)</f>
        <v>0</v>
      </c>
      <c r="W29" s="28" t="s">
        <v>66</v>
      </c>
      <c r="X29" s="27">
        <f>SUM(X21:X28)</f>
        <v>9</v>
      </c>
      <c r="Y29" s="28" t="s">
        <v>93</v>
      </c>
      <c r="Z29" s="27">
        <f>SUM(Z21:Z28)</f>
        <v>1</v>
      </c>
      <c r="AA29" s="28" t="s">
        <v>67</v>
      </c>
    </row>
    <row r="31" spans="1:27" s="43" customFormat="1" x14ac:dyDescent="0.4">
      <c r="A31" s="43" t="s">
        <v>94</v>
      </c>
      <c r="B31" s="44">
        <f>SUM(B3,B12,B21)</f>
        <v>22</v>
      </c>
      <c r="C31" s="44">
        <f>SUM(C3,C12,C21)</f>
        <v>8</v>
      </c>
      <c r="D31" s="44">
        <f>SUM(D3,D12,D21)</f>
        <v>0</v>
      </c>
      <c r="E31" s="44">
        <f t="shared" ref="E31:AA31" si="6">SUM(E3,E12,E21)</f>
        <v>0</v>
      </c>
      <c r="F31" s="44">
        <f t="shared" si="6"/>
        <v>1</v>
      </c>
      <c r="G31" s="44">
        <f t="shared" si="6"/>
        <v>0</v>
      </c>
      <c r="H31" s="44">
        <f t="shared" si="6"/>
        <v>12</v>
      </c>
      <c r="I31" s="44">
        <f t="shared" si="6"/>
        <v>0</v>
      </c>
      <c r="J31" s="44">
        <f t="shared" si="6"/>
        <v>12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9</v>
      </c>
      <c r="U31" s="44">
        <f t="shared" si="6"/>
        <v>0</v>
      </c>
      <c r="V31" s="44">
        <f t="shared" si="6"/>
        <v>0</v>
      </c>
      <c r="W31" s="44">
        <f t="shared" si="6"/>
        <v>0</v>
      </c>
      <c r="X31" s="44">
        <f t="shared" si="6"/>
        <v>9</v>
      </c>
      <c r="Y31" s="44">
        <f t="shared" si="6"/>
        <v>0</v>
      </c>
      <c r="Z31" s="44">
        <f t="shared" si="6"/>
        <v>0</v>
      </c>
      <c r="AA31" s="44">
        <f t="shared" si="6"/>
        <v>0</v>
      </c>
    </row>
    <row r="32" spans="1:27" s="43" customFormat="1" x14ac:dyDescent="0.4">
      <c r="A32" s="43" t="s">
        <v>95</v>
      </c>
      <c r="B32" s="44">
        <f>SUM(B4:B8,B13:B17,B22:B27)</f>
        <v>13</v>
      </c>
      <c r="C32" s="44">
        <f>SUM(C4:C8,C13:C17,C22:C27)</f>
        <v>5</v>
      </c>
      <c r="D32" s="44">
        <f>SUM(D4:D8,D13:D17,D22:D27)</f>
        <v>0</v>
      </c>
      <c r="E32" s="44">
        <f t="shared" ref="E32:AA32" si="7">SUM(E4:E8,E13:E17,E22:E27)</f>
        <v>0</v>
      </c>
      <c r="F32" s="44">
        <f t="shared" si="7"/>
        <v>0</v>
      </c>
      <c r="G32" s="44">
        <f t="shared" si="7"/>
        <v>0</v>
      </c>
      <c r="H32" s="44">
        <f t="shared" si="7"/>
        <v>13</v>
      </c>
      <c r="I32" s="44">
        <f t="shared" si="7"/>
        <v>0</v>
      </c>
      <c r="J32" s="44">
        <f t="shared" si="7"/>
        <v>0</v>
      </c>
      <c r="K32" s="44">
        <f t="shared" si="7"/>
        <v>0</v>
      </c>
      <c r="L32" s="44">
        <f t="shared" si="7"/>
        <v>0</v>
      </c>
      <c r="M32" s="44">
        <f t="shared" si="7"/>
        <v>0</v>
      </c>
      <c r="N32" s="44">
        <f t="shared" si="7"/>
        <v>0</v>
      </c>
      <c r="O32" s="44">
        <f t="shared" si="7"/>
        <v>0</v>
      </c>
      <c r="P32" s="44">
        <f t="shared" si="7"/>
        <v>0</v>
      </c>
      <c r="Q32" s="44">
        <f t="shared" si="7"/>
        <v>0</v>
      </c>
      <c r="R32" s="44">
        <f t="shared" si="7"/>
        <v>0</v>
      </c>
      <c r="S32" s="44">
        <f t="shared" si="7"/>
        <v>0</v>
      </c>
      <c r="T32" s="44">
        <f t="shared" si="7"/>
        <v>5</v>
      </c>
      <c r="U32" s="44">
        <f t="shared" si="7"/>
        <v>0</v>
      </c>
      <c r="V32" s="44">
        <f t="shared" si="7"/>
        <v>0</v>
      </c>
      <c r="W32" s="44">
        <f t="shared" si="7"/>
        <v>0</v>
      </c>
      <c r="X32" s="44">
        <f t="shared" si="7"/>
        <v>16</v>
      </c>
      <c r="Y32" s="44">
        <f t="shared" si="7"/>
        <v>0</v>
      </c>
      <c r="Z32" s="44">
        <f t="shared" si="7"/>
        <v>0</v>
      </c>
      <c r="AA32" s="44">
        <f t="shared" si="7"/>
        <v>0</v>
      </c>
    </row>
    <row r="33" spans="1:27" s="43" customFormat="1" x14ac:dyDescent="0.4">
      <c r="A33" s="43" t="s">
        <v>96</v>
      </c>
      <c r="B33" s="45">
        <f>SUM(B9,B18,B28)</f>
        <v>0</v>
      </c>
      <c r="C33" s="45">
        <f>SUM(C9,C18,C28)</f>
        <v>0</v>
      </c>
      <c r="D33" s="45">
        <f>SUM(D9,D18,D28)</f>
        <v>3</v>
      </c>
      <c r="E33" s="45">
        <f t="shared" ref="E33:AA33" si="8">SUM(E9,E18,E28)</f>
        <v>0</v>
      </c>
      <c r="F33" s="45">
        <f t="shared" si="8"/>
        <v>0</v>
      </c>
      <c r="G33" s="45">
        <f t="shared" si="8"/>
        <v>0</v>
      </c>
      <c r="H33" s="45">
        <f t="shared" si="8"/>
        <v>0</v>
      </c>
      <c r="I33" s="45">
        <f t="shared" si="8"/>
        <v>0</v>
      </c>
      <c r="J33" s="45">
        <f t="shared" si="8"/>
        <v>0</v>
      </c>
      <c r="K33" s="45">
        <f t="shared" si="8"/>
        <v>0</v>
      </c>
      <c r="L33" s="45">
        <f t="shared" si="8"/>
        <v>0</v>
      </c>
      <c r="M33" s="45">
        <f t="shared" si="8"/>
        <v>0</v>
      </c>
      <c r="N33" s="45">
        <f t="shared" si="8"/>
        <v>0</v>
      </c>
      <c r="O33" s="45">
        <f t="shared" si="8"/>
        <v>0</v>
      </c>
      <c r="P33" s="45">
        <f t="shared" si="8"/>
        <v>0</v>
      </c>
      <c r="Q33" s="45">
        <f t="shared" si="8"/>
        <v>0</v>
      </c>
      <c r="R33" s="45">
        <f t="shared" si="8"/>
        <v>0</v>
      </c>
      <c r="S33" s="45">
        <f t="shared" si="8"/>
        <v>0</v>
      </c>
      <c r="T33" s="45">
        <f t="shared" si="8"/>
        <v>0</v>
      </c>
      <c r="U33" s="45">
        <f t="shared" si="8"/>
        <v>0</v>
      </c>
      <c r="V33" s="45">
        <f t="shared" si="8"/>
        <v>0</v>
      </c>
      <c r="W33" s="45">
        <f t="shared" si="8"/>
        <v>0</v>
      </c>
      <c r="X33" s="45">
        <f t="shared" si="8"/>
        <v>0</v>
      </c>
      <c r="Y33" s="45">
        <f t="shared" si="8"/>
        <v>0</v>
      </c>
      <c r="Z33" s="45">
        <f t="shared" si="8"/>
        <v>3</v>
      </c>
      <c r="AA33" s="45">
        <f t="shared" si="8"/>
        <v>0</v>
      </c>
    </row>
    <row r="34" spans="1:27" s="43" customFormat="1" ht="15" thickBot="1" x14ac:dyDescent="0.45">
      <c r="B34" s="47">
        <f>SUM(B31:B33)</f>
        <v>35</v>
      </c>
      <c r="C34" s="47">
        <f>SUM(C31:C33)</f>
        <v>13</v>
      </c>
      <c r="D34" s="47">
        <f>SUM(D31:D33)</f>
        <v>3</v>
      </c>
      <c r="E34" s="47">
        <f t="shared" ref="E34:AA34" si="9">SUM(E31:E33)</f>
        <v>0</v>
      </c>
      <c r="F34" s="47">
        <f t="shared" si="9"/>
        <v>1</v>
      </c>
      <c r="G34" s="47">
        <f t="shared" si="9"/>
        <v>0</v>
      </c>
      <c r="H34" s="47">
        <f t="shared" si="9"/>
        <v>25</v>
      </c>
      <c r="I34" s="47">
        <f t="shared" si="9"/>
        <v>0</v>
      </c>
      <c r="J34" s="47">
        <f t="shared" si="9"/>
        <v>12</v>
      </c>
      <c r="K34" s="47">
        <f t="shared" si="9"/>
        <v>0</v>
      </c>
      <c r="L34" s="47">
        <f t="shared" si="9"/>
        <v>0</v>
      </c>
      <c r="M34" s="47">
        <f t="shared" si="9"/>
        <v>0</v>
      </c>
      <c r="N34" s="47">
        <f t="shared" si="9"/>
        <v>0</v>
      </c>
      <c r="O34" s="47">
        <f t="shared" si="9"/>
        <v>0</v>
      </c>
      <c r="P34" s="47">
        <f t="shared" si="9"/>
        <v>0</v>
      </c>
      <c r="Q34" s="47">
        <f t="shared" si="9"/>
        <v>0</v>
      </c>
      <c r="R34" s="47">
        <f t="shared" si="9"/>
        <v>0</v>
      </c>
      <c r="S34" s="47">
        <f t="shared" si="9"/>
        <v>0</v>
      </c>
      <c r="T34" s="47">
        <f t="shared" si="9"/>
        <v>14</v>
      </c>
      <c r="U34" s="47">
        <f t="shared" si="9"/>
        <v>0</v>
      </c>
      <c r="V34" s="47">
        <f t="shared" si="9"/>
        <v>0</v>
      </c>
      <c r="W34" s="47">
        <f t="shared" si="9"/>
        <v>0</v>
      </c>
      <c r="X34" s="47">
        <f t="shared" si="9"/>
        <v>25</v>
      </c>
      <c r="Y34" s="47">
        <f t="shared" si="9"/>
        <v>0</v>
      </c>
      <c r="Z34" s="47">
        <f t="shared" si="9"/>
        <v>3</v>
      </c>
      <c r="AA34" s="47">
        <f t="shared" si="9"/>
        <v>0</v>
      </c>
    </row>
    <row r="35" spans="1:27" ht="15" thickTop="1" x14ac:dyDescent="0.4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</sheetData>
  <mergeCells count="33">
    <mergeCell ref="R11:S11"/>
    <mergeCell ref="L20:M20"/>
    <mergeCell ref="N20:O20"/>
    <mergeCell ref="Z2:AA2"/>
    <mergeCell ref="Z11:AA11"/>
    <mergeCell ref="Z20:AA20"/>
    <mergeCell ref="R20:S20"/>
    <mergeCell ref="T20:U20"/>
    <mergeCell ref="V20:W20"/>
    <mergeCell ref="X2:Y2"/>
    <mergeCell ref="X11:Y11"/>
    <mergeCell ref="X20:Y20"/>
    <mergeCell ref="T11:U11"/>
    <mergeCell ref="V11:W11"/>
    <mergeCell ref="V2:W2"/>
    <mergeCell ref="T2:U2"/>
    <mergeCell ref="P2:Q2"/>
    <mergeCell ref="N2:O2"/>
    <mergeCell ref="L2:M2"/>
    <mergeCell ref="R2:S2"/>
    <mergeCell ref="F2:G2"/>
    <mergeCell ref="J2:K2"/>
    <mergeCell ref="H2:I2"/>
    <mergeCell ref="F20:G20"/>
    <mergeCell ref="H20:I20"/>
    <mergeCell ref="J20:K20"/>
    <mergeCell ref="P20:Q20"/>
    <mergeCell ref="L11:M11"/>
    <mergeCell ref="N11:O11"/>
    <mergeCell ref="P11:Q11"/>
    <mergeCell ref="F11:G11"/>
    <mergeCell ref="H11:I11"/>
    <mergeCell ref="J11:K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Test Lanes Prices</vt:lpstr>
      <vt:lpstr>2. Price by Station</vt:lpstr>
    </vt:vector>
  </TitlesOfParts>
  <Company>Applus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Raul Ramos Gonzalez</dc:creator>
  <cp:lastModifiedBy>Archil Macharadze (Aldagi)</cp:lastModifiedBy>
  <dcterms:created xsi:type="dcterms:W3CDTF">2018-06-22T10:02:27Z</dcterms:created>
  <dcterms:modified xsi:type="dcterms:W3CDTF">2018-07-05T16:09:06Z</dcterms:modified>
</cp:coreProperties>
</file>